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3_Publikationen\01_UFA-Revue\01 Redaktion Produktion\Ausgaben\2024\12-2024\4_Betriebsführung\be1_entscheidungshilfe\Excel\Download\"/>
    </mc:Choice>
  </mc:AlternateContent>
  <bookViews>
    <workbookView xWindow="0" yWindow="0" windowWidth="25920" windowHeight="13665"/>
  </bookViews>
  <sheets>
    <sheet name="Anleitung" sheetId="1" r:id="rId1"/>
    <sheet name="1. Optionen &amp; Kriterien" sheetId="2" r:id="rId2"/>
    <sheet name="2. Paarweiser Vergleich" sheetId="3" r:id="rId3"/>
    <sheet name="3. Auswertung" sheetId="4" r:id="rId4"/>
  </sheets>
  <calcPr calcId="162913"/>
</workbook>
</file>

<file path=xl/calcChain.xml><?xml version="1.0" encoding="utf-8"?>
<calcChain xmlns="http://schemas.openxmlformats.org/spreadsheetml/2006/main">
  <c r="F14" i="3" l="1"/>
  <c r="F12" i="3"/>
  <c r="E12" i="3" l="1"/>
  <c r="E11" i="3"/>
  <c r="E13" i="3"/>
  <c r="F13" i="3"/>
  <c r="N16" i="4" l="1"/>
  <c r="L16" i="4"/>
  <c r="J16" i="4"/>
  <c r="H16" i="4"/>
  <c r="F16" i="4"/>
  <c r="B16" i="4"/>
  <c r="N15" i="4"/>
  <c r="L15" i="4"/>
  <c r="J15" i="4"/>
  <c r="H15" i="4"/>
  <c r="F15" i="4"/>
  <c r="B15" i="4"/>
  <c r="N14" i="4"/>
  <c r="L14" i="4"/>
  <c r="J14" i="4"/>
  <c r="H14" i="4"/>
  <c r="F14" i="4"/>
  <c r="B14" i="4"/>
  <c r="N13" i="4"/>
  <c r="L13" i="4"/>
  <c r="J13" i="4"/>
  <c r="H13" i="4"/>
  <c r="F13" i="4"/>
  <c r="B13" i="4"/>
  <c r="N12" i="4"/>
  <c r="L12" i="4"/>
  <c r="J12" i="4"/>
  <c r="H12" i="4"/>
  <c r="F12" i="4"/>
  <c r="B12" i="4"/>
  <c r="N11" i="4"/>
  <c r="L11" i="4"/>
  <c r="J11" i="4"/>
  <c r="H11" i="4"/>
  <c r="F11" i="4"/>
  <c r="B11" i="4"/>
  <c r="N10" i="4"/>
  <c r="L10" i="4"/>
  <c r="J10" i="4"/>
  <c r="H10" i="4"/>
  <c r="F10" i="4"/>
  <c r="B10" i="4"/>
  <c r="N9" i="4"/>
  <c r="L9" i="4"/>
  <c r="J9" i="4"/>
  <c r="H9" i="4"/>
  <c r="F9" i="4"/>
  <c r="B9" i="4"/>
  <c r="N8" i="4"/>
  <c r="L8" i="4"/>
  <c r="J8" i="4"/>
  <c r="H8" i="4"/>
  <c r="F8" i="4"/>
  <c r="B8" i="4"/>
  <c r="N7" i="4"/>
  <c r="L7" i="4"/>
  <c r="J7" i="4"/>
  <c r="H7" i="4"/>
  <c r="F7" i="4"/>
  <c r="B7" i="4"/>
  <c r="N5" i="4"/>
  <c r="O6" i="4" s="1"/>
  <c r="L5" i="4"/>
  <c r="L6" i="4" s="1"/>
  <c r="J5" i="4"/>
  <c r="K6" i="4" s="1"/>
  <c r="H5" i="4"/>
  <c r="I6" i="4" s="1"/>
  <c r="F5" i="4"/>
  <c r="G6" i="4" s="1"/>
  <c r="L15" i="3"/>
  <c r="K15" i="3"/>
  <c r="J15" i="3"/>
  <c r="I15" i="3"/>
  <c r="H15" i="3"/>
  <c r="G15" i="3"/>
  <c r="F15" i="3"/>
  <c r="E15" i="3"/>
  <c r="D15" i="3"/>
  <c r="C15" i="3"/>
  <c r="B15" i="3"/>
  <c r="K14" i="3"/>
  <c r="J14" i="3"/>
  <c r="I14" i="3"/>
  <c r="H14" i="3"/>
  <c r="G14" i="3"/>
  <c r="E14" i="3"/>
  <c r="D14" i="3"/>
  <c r="C14" i="3"/>
  <c r="B14" i="3"/>
  <c r="J13" i="3"/>
  <c r="I13" i="3"/>
  <c r="H13" i="3"/>
  <c r="G13" i="3"/>
  <c r="D13" i="3"/>
  <c r="C13" i="3"/>
  <c r="B13" i="3"/>
  <c r="I12" i="3"/>
  <c r="H12" i="3"/>
  <c r="G12" i="3"/>
  <c r="D12" i="3"/>
  <c r="C12" i="3"/>
  <c r="B12" i="3"/>
  <c r="H11" i="3"/>
  <c r="G11" i="3"/>
  <c r="F11" i="3"/>
  <c r="D11" i="3"/>
  <c r="C11" i="3"/>
  <c r="B11" i="3"/>
  <c r="G10" i="3"/>
  <c r="F10" i="3"/>
  <c r="E10" i="3"/>
  <c r="D10" i="3"/>
  <c r="C10" i="3"/>
  <c r="B10" i="3"/>
  <c r="F9" i="3"/>
  <c r="E9" i="3"/>
  <c r="D9" i="3"/>
  <c r="C9" i="3"/>
  <c r="B9" i="3"/>
  <c r="E8" i="3"/>
  <c r="D8" i="3"/>
  <c r="C8" i="3"/>
  <c r="B8" i="3"/>
  <c r="D7" i="3"/>
  <c r="C7" i="3"/>
  <c r="B7" i="3"/>
  <c r="C6" i="3"/>
  <c r="B6" i="3"/>
  <c r="L5" i="3"/>
  <c r="K5" i="3"/>
  <c r="J5" i="3"/>
  <c r="I5" i="3"/>
  <c r="H5" i="3"/>
  <c r="G5" i="3"/>
  <c r="F5" i="3"/>
  <c r="E5" i="3"/>
  <c r="D5" i="3"/>
  <c r="C5" i="3"/>
  <c r="O14" i="2"/>
  <c r="N14" i="2"/>
  <c r="M14" i="2"/>
  <c r="L14" i="2"/>
  <c r="K14" i="2"/>
  <c r="J17" i="3" l="1"/>
  <c r="J42" i="3" s="1"/>
  <c r="G17" i="3"/>
  <c r="G45" i="3" s="1"/>
  <c r="I17" i="3"/>
  <c r="I44" i="3" s="1"/>
  <c r="H17" i="3"/>
  <c r="H41" i="3" s="1"/>
  <c r="F17" i="3"/>
  <c r="F37" i="3" s="1"/>
  <c r="D17" i="3"/>
  <c r="D40" i="3" s="1"/>
  <c r="J46" i="3"/>
  <c r="J44" i="3"/>
  <c r="J6" i="4"/>
  <c r="M6" i="4"/>
  <c r="C17" i="3"/>
  <c r="C37" i="3" s="1"/>
  <c r="K17" i="3"/>
  <c r="F6" i="4"/>
  <c r="N6" i="4"/>
  <c r="L17" i="3"/>
  <c r="L46" i="3" s="1"/>
  <c r="J37" i="3"/>
  <c r="E17" i="3"/>
  <c r="E44" i="3" s="1"/>
  <c r="H6" i="4"/>
  <c r="J45" i="3" l="1"/>
  <c r="J40" i="3"/>
  <c r="J38" i="3"/>
  <c r="J43" i="3"/>
  <c r="J41" i="3"/>
  <c r="J39" i="3"/>
  <c r="G41" i="3"/>
  <c r="G44" i="3"/>
  <c r="G38" i="3"/>
  <c r="G40" i="3"/>
  <c r="G42" i="3"/>
  <c r="G39" i="3"/>
  <c r="G37" i="3"/>
  <c r="G43" i="3"/>
  <c r="G46" i="3"/>
  <c r="I42" i="3"/>
  <c r="I46" i="3"/>
  <c r="I45" i="3"/>
  <c r="I43" i="3"/>
  <c r="I39" i="3"/>
  <c r="I37" i="3"/>
  <c r="I40" i="3"/>
  <c r="I38" i="3"/>
  <c r="I41" i="3"/>
  <c r="H45" i="3"/>
  <c r="H40" i="3"/>
  <c r="H37" i="3"/>
  <c r="H46" i="3"/>
  <c r="H39" i="3"/>
  <c r="H38" i="3"/>
  <c r="H42" i="3"/>
  <c r="H43" i="3"/>
  <c r="H44" i="3"/>
  <c r="F46" i="3"/>
  <c r="F40" i="3"/>
  <c r="F39" i="3"/>
  <c r="F42" i="3"/>
  <c r="F45" i="3"/>
  <c r="F44" i="3"/>
  <c r="F43" i="3"/>
  <c r="F38" i="3"/>
  <c r="F41" i="3"/>
  <c r="D38" i="3"/>
  <c r="D44" i="3"/>
  <c r="D43" i="3"/>
  <c r="D41" i="3"/>
  <c r="D39" i="3"/>
  <c r="D45" i="3"/>
  <c r="D42" i="3"/>
  <c r="D46" i="3"/>
  <c r="D37" i="3"/>
  <c r="C45" i="3"/>
  <c r="E39" i="3"/>
  <c r="E42" i="3"/>
  <c r="E40" i="3"/>
  <c r="E41" i="3"/>
  <c r="K42" i="3"/>
  <c r="K40" i="3"/>
  <c r="K43" i="3"/>
  <c r="K41" i="3"/>
  <c r="K39" i="3"/>
  <c r="K37" i="3"/>
  <c r="K44" i="3"/>
  <c r="K38" i="3"/>
  <c r="C39" i="3"/>
  <c r="K45" i="3"/>
  <c r="C41" i="3"/>
  <c r="L40" i="3"/>
  <c r="L45" i="3"/>
  <c r="L43" i="3"/>
  <c r="L41" i="3"/>
  <c r="L39" i="3"/>
  <c r="L37" i="3"/>
  <c r="L42" i="3"/>
  <c r="L38" i="3"/>
  <c r="L44" i="3"/>
  <c r="K46" i="3"/>
  <c r="C43" i="3"/>
  <c r="C42" i="3"/>
  <c r="C44" i="3"/>
  <c r="C40" i="3"/>
  <c r="C38" i="3"/>
  <c r="C46" i="3"/>
  <c r="E43" i="3"/>
  <c r="E37" i="3"/>
  <c r="E38" i="3"/>
  <c r="E46" i="3"/>
  <c r="E45" i="3"/>
  <c r="M46" i="3" l="1"/>
  <c r="D16" i="4" s="1"/>
  <c r="O16" i="4" s="1"/>
  <c r="M45" i="3"/>
  <c r="N45" i="3" s="1"/>
  <c r="C15" i="4" s="1"/>
  <c r="M40" i="3"/>
  <c r="N40" i="3" s="1"/>
  <c r="C10" i="4" s="1"/>
  <c r="M41" i="3"/>
  <c r="N41" i="3" s="1"/>
  <c r="C11" i="4" s="1"/>
  <c r="M44" i="3"/>
  <c r="N44" i="3" s="1"/>
  <c r="C14" i="4" s="1"/>
  <c r="M43" i="3"/>
  <c r="N43" i="3" s="1"/>
  <c r="C13" i="4" s="1"/>
  <c r="M38" i="3"/>
  <c r="D8" i="4" s="1"/>
  <c r="M42" i="3"/>
  <c r="D12" i="4" s="1"/>
  <c r="O12" i="4" s="1"/>
  <c r="M37" i="3"/>
  <c r="M39" i="3"/>
  <c r="M8" i="4" l="1"/>
  <c r="O8" i="4"/>
  <c r="D15" i="4"/>
  <c r="I15" i="4" s="1"/>
  <c r="C63" i="3"/>
  <c r="D63" i="3" s="1"/>
  <c r="N46" i="3"/>
  <c r="C16" i="4" s="1"/>
  <c r="C62" i="3"/>
  <c r="D62" i="3" s="1"/>
  <c r="K16" i="4"/>
  <c r="M16" i="4"/>
  <c r="G16" i="4"/>
  <c r="I16" i="4"/>
  <c r="D10" i="4"/>
  <c r="D11" i="4"/>
  <c r="C59" i="3"/>
  <c r="D59" i="3" s="1"/>
  <c r="N38" i="3"/>
  <c r="C8" i="4" s="1"/>
  <c r="N42" i="3"/>
  <c r="C12" i="4" s="1"/>
  <c r="D14" i="4"/>
  <c r="D13" i="4"/>
  <c r="C58" i="3"/>
  <c r="D58" i="3" s="1"/>
  <c r="C61" i="3"/>
  <c r="D61" i="3" s="1"/>
  <c r="C60" i="3"/>
  <c r="D60" i="3" s="1"/>
  <c r="C55" i="3"/>
  <c r="D55" i="3" s="1"/>
  <c r="N37" i="3"/>
  <c r="C7" i="4" s="1"/>
  <c r="D7" i="4"/>
  <c r="C57" i="3"/>
  <c r="D57" i="3" s="1"/>
  <c r="K12" i="4"/>
  <c r="M12" i="4"/>
  <c r="G12" i="4"/>
  <c r="I12" i="4"/>
  <c r="N39" i="3"/>
  <c r="C9" i="4" s="1"/>
  <c r="D9" i="4"/>
  <c r="C56" i="3"/>
  <c r="D56" i="3" s="1"/>
  <c r="C54" i="3"/>
  <c r="I8" i="4"/>
  <c r="K8" i="4"/>
  <c r="G8" i="4"/>
  <c r="G15" i="4" l="1"/>
  <c r="O15" i="4"/>
  <c r="K15" i="4"/>
  <c r="G11" i="4"/>
  <c r="O11" i="4"/>
  <c r="K13" i="4"/>
  <c r="O13" i="4"/>
  <c r="K14" i="4"/>
  <c r="O14" i="4"/>
  <c r="G10" i="4"/>
  <c r="O10" i="4"/>
  <c r="M7" i="4"/>
  <c r="O7" i="4"/>
  <c r="K10" i="4"/>
  <c r="M15" i="4"/>
  <c r="M10" i="4"/>
  <c r="I10" i="4"/>
  <c r="M11" i="4"/>
  <c r="K11" i="4"/>
  <c r="I7" i="4"/>
  <c r="I11" i="4"/>
  <c r="G7" i="4"/>
  <c r="K7" i="4"/>
  <c r="M13" i="4"/>
  <c r="G13" i="4"/>
  <c r="G14" i="4"/>
  <c r="M14" i="4"/>
  <c r="I14" i="4"/>
  <c r="I13" i="4"/>
  <c r="D18" i="4"/>
  <c r="C18" i="4"/>
  <c r="M9" i="4"/>
  <c r="O9" i="4"/>
  <c r="K9" i="4"/>
  <c r="G9" i="4"/>
  <c r="I9" i="4"/>
  <c r="D54" i="3"/>
  <c r="D64" i="3" s="1"/>
  <c r="D65" i="3"/>
  <c r="O18" i="4" l="1"/>
  <c r="K18" i="4"/>
  <c r="M18" i="4"/>
  <c r="G18" i="4"/>
  <c r="I18" i="4"/>
  <c r="G53" i="3"/>
  <c r="C22" i="4" s="1"/>
  <c r="G56" i="3"/>
  <c r="C23" i="4" s="1"/>
  <c r="G59" i="3" l="1"/>
  <c r="C24" i="4" s="1"/>
</calcChain>
</file>

<file path=xl/sharedStrings.xml><?xml version="1.0" encoding="utf-8"?>
<sst xmlns="http://schemas.openxmlformats.org/spreadsheetml/2006/main" count="154" uniqueCount="118">
  <si>
    <t>AHP-Methode - Mit System zum richtigen Entscheid</t>
  </si>
  <si>
    <t>Anweisungen</t>
  </si>
  <si>
    <t>blaue Zellen</t>
  </si>
  <si>
    <t>grüne Zellen</t>
  </si>
  <si>
    <t>4. Kontrollieren Sie, ob Ihre Eingaben in der Vergleichmatrix logisch und schlüssig sind.</t>
  </si>
  <si>
    <t>ggf. rote Zelle</t>
  </si>
  <si>
    <t>Hinweis</t>
  </si>
  <si>
    <t>-Der Rechner gewichtet die Kriterien basierend auf den eingegebenen Werten.</t>
  </si>
  <si>
    <t>-Das Blatt überprüft automatisch, ob der paarweise Vergleich schlüssig ist.</t>
  </si>
  <si>
    <t>-Die Vorlage ignoriert leere Felder und passt sich der Anzahl der ausgefüllten Kriterien und Optionen an.</t>
  </si>
  <si>
    <t>1. Optionen &amp; Kriterien</t>
  </si>
  <si>
    <t>1.1 Optionen auflisten</t>
  </si>
  <si>
    <t>Vorgehen</t>
  </si>
  <si>
    <t>Option</t>
  </si>
  <si>
    <t>Bezeichung</t>
  </si>
  <si>
    <t>Option 1</t>
  </si>
  <si>
    <t>1. Tragen Sie in Tabelle 1.1 Ihre Optionen ein (max. 5).</t>
  </si>
  <si>
    <t>Option 2</t>
  </si>
  <si>
    <t>2. Legen Sie in der Tabelle 1.2 anschliessend die Bewertungskriterien fest (max. 10)</t>
  </si>
  <si>
    <t>Option 3</t>
  </si>
  <si>
    <t>3. Definieren Sie die Kriterien in Tabelle 1.3 (Gedankenstütze)</t>
  </si>
  <si>
    <t>Option 4</t>
  </si>
  <si>
    <t>4. Bewerten Sie Ihre Optionen anhand der Kriterien gemäss der Skala 1 – 5. (Tabelle 1.4)</t>
  </si>
  <si>
    <t>Option 5</t>
  </si>
  <si>
    <t>1.2 Kriterien festlegen</t>
  </si>
  <si>
    <t>1.3 Bewertungsskala definieren (Gedankenstütze)</t>
  </si>
  <si>
    <t>1.4 Optionen bewerten</t>
  </si>
  <si>
    <t>Kriterium</t>
  </si>
  <si>
    <t>Bezeichnung</t>
  </si>
  <si>
    <t>Bewertungsskala K1 - K10</t>
  </si>
  <si>
    <t>K1</t>
  </si>
  <si>
    <t>Preis</t>
  </si>
  <si>
    <t>-&gt;</t>
  </si>
  <si>
    <t>sehr hoch</t>
  </si>
  <si>
    <t>sehr tief</t>
  </si>
  <si>
    <t>K2</t>
  </si>
  <si>
    <t>K3</t>
  </si>
  <si>
    <t>K4</t>
  </si>
  <si>
    <t>K5</t>
  </si>
  <si>
    <t>K6</t>
  </si>
  <si>
    <t>K7</t>
  </si>
  <si>
    <t>K8</t>
  </si>
  <si>
    <t>K9</t>
  </si>
  <si>
    <t>K10</t>
  </si>
  <si>
    <t>Beispiel:</t>
  </si>
  <si>
    <t>Beispiel ( 3 Optionen):</t>
  </si>
  <si>
    <t>hoch</t>
  </si>
  <si>
    <t>mittel</t>
  </si>
  <si>
    <t>tief</t>
  </si>
  <si>
    <t xml:space="preserve">Bei der Definition der Kriterien stellt man sich die Frage: Was ist wichtig/relevant in Bezug auf die Entscheidung? </t>
  </si>
  <si>
    <t>Bei der Bewertung ist ein objektives Vorgehen wichtig.</t>
  </si>
  <si>
    <t>Skala:</t>
  </si>
  <si>
    <t>Wert 3: Das Kriterium ist zur Hälfte erfüllt.</t>
  </si>
  <si>
    <t>Wert 5: Das Kriterium ist  vollständig erfüllt.</t>
  </si>
  <si>
    <t>Werte 2 und 4 sind Zwischenwerte.</t>
  </si>
  <si>
    <t>2. Paarweiser Vergleich der Kriterien</t>
  </si>
  <si>
    <t>2.1 Kriterien paarweise vergleichen</t>
  </si>
  <si>
    <t>Summen</t>
  </si>
  <si>
    <t>Wertetabelle</t>
  </si>
  <si>
    <t>Wert</t>
  </si>
  <si>
    <t>Bedeutung</t>
  </si>
  <si>
    <t>absolut dominant</t>
  </si>
  <si>
    <t>sehr viel grössere Bedeutung</t>
  </si>
  <si>
    <t>deutlich grössere Bedeutung</t>
  </si>
  <si>
    <t>etwas grössere Bedeutung</t>
  </si>
  <si>
    <t>gleichbedeutend</t>
  </si>
  <si>
    <t>1/2</t>
  </si>
  <si>
    <t>etwas geringere Bedeutung</t>
  </si>
  <si>
    <t>1/3</t>
  </si>
  <si>
    <t>deutlich geringere Bedeutung</t>
  </si>
  <si>
    <t>-Die Werte in den grauen Zellen werden automatisch berechnet. Der Vergleich mit demselben Kriterium ergibt immer den Wert 1 (Diagonale).</t>
  </si>
  <si>
    <t>1/4</t>
  </si>
  <si>
    <t>sehr viel geringere Bedeutung</t>
  </si>
  <si>
    <t>1/5</t>
  </si>
  <si>
    <t>unbedeutend</t>
  </si>
  <si>
    <t>Normierung (ausblenden)</t>
  </si>
  <si>
    <t>Priorität</t>
  </si>
  <si>
    <t>%</t>
  </si>
  <si>
    <t>Zufallsindex RI (ausblenden)</t>
  </si>
  <si>
    <t>Kriterien ƞ</t>
  </si>
  <si>
    <t>RI</t>
  </si>
  <si>
    <t>Berechnung des maximalen Eigenwerts λmax (ausblenden)</t>
  </si>
  <si>
    <t>Zuordung Zufallsindex (RI) (ausblenden)</t>
  </si>
  <si>
    <t>gew. Summe</t>
  </si>
  <si>
    <t>λmax</t>
  </si>
  <si>
    <t>λmax1</t>
  </si>
  <si>
    <t>λmax2</t>
  </si>
  <si>
    <t>Berechnung Konsistenzindex (CI) (ausblenden)</t>
  </si>
  <si>
    <t>λmax3</t>
  </si>
  <si>
    <t>CI</t>
  </si>
  <si>
    <t>λmax4</t>
  </si>
  <si>
    <t>λmax5</t>
  </si>
  <si>
    <t>Berechnung Konsistenzverhältnis (CR) (ausblenden)</t>
  </si>
  <si>
    <t>λmax6</t>
  </si>
  <si>
    <t>CR</t>
  </si>
  <si>
    <t>λmax7</t>
  </si>
  <si>
    <t>λmax8</t>
  </si>
  <si>
    <t>λmax9</t>
  </si>
  <si>
    <t>Wenn das Konsistenzverhältnis (CR) größer oder gleich 0.1 ist, bedeutet dies, dass die Bewertungen in der paarweisen Vergleichsmatrix inkonsistent sind. Diese Inkonsistenz kann darauf hindeuten, dass die Bewertungen in der Matrix widersprüchlich sind und die Präferenzen nicht eindeutig geordnet wurden.</t>
  </si>
  <si>
    <t>λmax10</t>
  </si>
  <si>
    <t>Anzahl ƞ</t>
  </si>
  <si>
    <t>3. Auswertung</t>
  </si>
  <si>
    <t>3.1 Berechnete Prioritäten</t>
  </si>
  <si>
    <t>3.2 Ergebnisse</t>
  </si>
  <si>
    <t>Priorität %</t>
  </si>
  <si>
    <t>Faktor</t>
  </si>
  <si>
    <t>3.3 Konsistenzprüfung</t>
  </si>
  <si>
    <t>Zufallsindex (RI)</t>
  </si>
  <si>
    <t>Ist das Konsistenzverhältnis (CR) grösser oder gleich 0.1 ist Ihre Bewertungen in der Vergleichsmatrix '2. Paarweiser Vergleich' inkonsistent. Dies deutet darauf hin, dass die Bewertungen in der Matrix widersprüchlich sind und die Präferenzen nicht eindeutig geordnet wurden.</t>
  </si>
  <si>
    <t>Konsistenszindex (CI)</t>
  </si>
  <si>
    <t>Konsistensverhältnis (CR)</t>
  </si>
  <si>
    <r>
      <t xml:space="preserve">1. Tragen Sie im Blatt </t>
    </r>
    <r>
      <rPr>
        <i/>
        <sz val="14"/>
        <color theme="1"/>
        <rFont val="Calibri Light"/>
        <family val="2"/>
      </rPr>
      <t>'Optionen &amp; Kriterien'</t>
    </r>
    <r>
      <rPr>
        <sz val="14"/>
        <color theme="1"/>
        <rFont val="Calibri Light"/>
        <family val="2"/>
      </rPr>
      <t xml:space="preserve"> Ihre Entscheidungskriterien und Optionen ein.</t>
    </r>
  </si>
  <si>
    <r>
      <t xml:space="preserve">2. Füllen Sie im Blatt </t>
    </r>
    <r>
      <rPr>
        <i/>
        <sz val="14"/>
        <color theme="1"/>
        <rFont val="Calibri Light"/>
        <family val="2"/>
      </rPr>
      <t>'Paarweiser Vergleich'</t>
    </r>
    <r>
      <rPr>
        <sz val="14"/>
        <color theme="1"/>
        <rFont val="Calibri Light"/>
        <family val="2"/>
      </rPr>
      <t xml:space="preserve"> die Vergleichsmatrix für jedes Kriterium aus.</t>
    </r>
  </si>
  <si>
    <r>
      <t xml:space="preserve">3. Sehen Sie die empfohlene Option im Blatt </t>
    </r>
    <r>
      <rPr>
        <i/>
        <sz val="14"/>
        <color theme="1"/>
        <rFont val="Calibri Light"/>
        <family val="2"/>
      </rPr>
      <t>'Ergebnisse'</t>
    </r>
    <r>
      <rPr>
        <sz val="14"/>
        <color theme="1"/>
        <rFont val="Calibri Light"/>
        <family val="2"/>
      </rPr>
      <t xml:space="preserve"> ein.</t>
    </r>
  </si>
  <si>
    <t>Wert 1: Das Kriterium ist nicht erfüllt.</t>
  </si>
  <si>
    <t>Die Bewertungsskala dient als Gedankenstütze für Schritt 1.4 (Optionen bewerten).</t>
  </si>
  <si>
    <t xml:space="preserve">-Die Kriterien werden anhand der Wertetabelle (links) paarweise miteinander verglichen. Es müssen nur die blaue Zellen ausgefüllt werden. </t>
  </si>
  <si>
    <r>
      <t xml:space="preserve">-Es wird immer das Kriterium in der Spalte gegenüber dem Kriterium in der Zeile bewertet. Bsp.: Kriterium 4 hat gegenüber Kriterium 6 eine deutlich höhere Bedeutung -&gt; </t>
    </r>
    <r>
      <rPr>
        <b/>
        <sz val="11"/>
        <color theme="1"/>
        <rFont val="Calibri Light"/>
        <family val="2"/>
      </rPr>
      <t>'3'</t>
    </r>
    <r>
      <rPr>
        <sz val="11"/>
        <color theme="1"/>
        <rFont val="Calibri Light"/>
        <family val="2"/>
      </rPr>
      <t>. Umkehrwerte werden mit z.B. '</t>
    </r>
    <r>
      <rPr>
        <b/>
        <sz val="11"/>
        <color theme="1"/>
        <rFont val="Calibri Light"/>
        <family val="2"/>
      </rPr>
      <t>1/3</t>
    </r>
    <r>
      <rPr>
        <sz val="11"/>
        <color theme="1"/>
        <rFont val="Calibri Light"/>
        <family val="2"/>
      </rPr>
      <t xml:space="preserve">' eingegeben.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</si>
</sst>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00"/>
    <numFmt numFmtId="167" formatCode="0.00000"/>
    <numFmt numFmtId="168" formatCode="0.0000"/>
  </numFmts>
  <fonts count="13" x14ac:knownFonts="1">
    <font>
      <sz val="11"/>
      <color theme="1"/>
      <name val="Calibri"/>
      <family val="2"/>
      <scheme val="minor"/>
    </font>
    <font>
      <b/>
      <sz val="11"/>
      <color theme="1"/>
      <name val="Calibri"/>
      <family val="2"/>
      <scheme val="minor"/>
    </font>
    <font>
      <b/>
      <sz val="11"/>
      <color theme="1"/>
      <name val="Calibri Light"/>
      <family val="2"/>
    </font>
    <font>
      <b/>
      <sz val="12"/>
      <color theme="1"/>
      <name val="Calibri Light"/>
      <family val="2"/>
    </font>
    <font>
      <sz val="11"/>
      <color theme="1"/>
      <name val="Calibri Light"/>
      <family val="2"/>
    </font>
    <font>
      <b/>
      <sz val="14"/>
      <color theme="1"/>
      <name val="Calibri Light"/>
      <family val="2"/>
    </font>
    <font>
      <b/>
      <sz val="11"/>
      <color rgb="FF00B0F0"/>
      <name val="Calibri Light"/>
      <family val="2"/>
    </font>
    <font>
      <sz val="24"/>
      <color theme="1"/>
      <name val="Calibri Light"/>
      <family val="2"/>
    </font>
    <font>
      <b/>
      <sz val="18"/>
      <color theme="1"/>
      <name val="Calibri Light"/>
      <family val="2"/>
    </font>
    <font>
      <sz val="12"/>
      <color theme="1"/>
      <name val="Calibri Light"/>
      <family val="2"/>
    </font>
    <font>
      <sz val="14"/>
      <color theme="1"/>
      <name val="Calibri Light"/>
      <family val="2"/>
    </font>
    <font>
      <i/>
      <sz val="14"/>
      <color theme="1"/>
      <name val="Calibri Light"/>
      <family val="2"/>
    </font>
    <font>
      <sz val="12"/>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89292"/>
        <bgColor indexed="64"/>
      </patternFill>
    </fill>
  </fills>
  <borders count="49">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bottom style="hair">
        <color auto="1"/>
      </bottom>
      <diagonal/>
    </border>
    <border>
      <left style="hair">
        <color auto="1"/>
      </left>
      <right/>
      <top/>
      <bottom style="hair">
        <color auto="1"/>
      </bottom>
      <diagonal/>
    </border>
    <border>
      <left style="thin">
        <color auto="1"/>
      </left>
      <right style="thin">
        <color auto="1"/>
      </right>
      <top style="thin">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right/>
      <top/>
      <bottom style="hair">
        <color auto="1"/>
      </bottom>
      <diagonal/>
    </border>
    <border>
      <left/>
      <right style="hair">
        <color auto="1"/>
      </right>
      <top style="thin">
        <color auto="1"/>
      </top>
      <bottom style="thin">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right style="thin">
        <color auto="1"/>
      </right>
      <top style="thin">
        <color auto="1"/>
      </top>
      <bottom style="hair">
        <color auto="1"/>
      </bottom>
      <diagonal/>
    </border>
    <border>
      <left style="thin">
        <color indexed="64"/>
      </left>
      <right style="thin">
        <color indexed="64"/>
      </right>
      <top/>
      <bottom style="hair">
        <color auto="1"/>
      </bottom>
      <diagonal/>
    </border>
    <border>
      <left style="thin">
        <color indexed="64"/>
      </left>
      <right style="thin">
        <color indexed="64"/>
      </right>
      <top/>
      <bottom style="thin">
        <color indexed="64"/>
      </bottom>
      <diagonal/>
    </border>
    <border>
      <left/>
      <right style="thin">
        <color auto="1"/>
      </right>
      <top/>
      <bottom style="thin">
        <color auto="1"/>
      </bottom>
      <diagonal/>
    </border>
    <border>
      <left/>
      <right style="thin">
        <color auto="1"/>
      </right>
      <top style="hair">
        <color auto="1"/>
      </top>
      <bottom style="thin">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bottom style="thin">
        <color auto="1"/>
      </bottom>
      <diagonal/>
    </border>
    <border>
      <left/>
      <right/>
      <top style="hair">
        <color auto="1"/>
      </top>
      <bottom style="hair">
        <color auto="1"/>
      </bottom>
      <diagonal/>
    </border>
    <border>
      <left/>
      <right style="thin">
        <color auto="1"/>
      </right>
      <top style="thin">
        <color auto="1"/>
      </top>
      <bottom style="thin">
        <color auto="1"/>
      </bottom>
      <diagonal/>
    </border>
    <border>
      <left/>
      <right/>
      <top style="hair">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hair">
        <color auto="1"/>
      </right>
      <top/>
      <bottom style="thin">
        <color auto="1"/>
      </bottom>
      <diagonal/>
    </border>
  </borders>
  <cellStyleXfs count="1">
    <xf numFmtId="0" fontId="0" fillId="0" borderId="0"/>
  </cellStyleXfs>
  <cellXfs count="216">
    <xf numFmtId="0" fontId="0" fillId="0" borderId="0" xfId="0"/>
    <xf numFmtId="0" fontId="0" fillId="0" borderId="0" xfId="0"/>
    <xf numFmtId="0" fontId="4" fillId="3" borderId="11" xfId="0" applyFont="1" applyFill="1" applyBorder="1" applyProtection="1">
      <protection locked="0"/>
    </xf>
    <xf numFmtId="0" fontId="4" fillId="3" borderId="5" xfId="0" applyFont="1" applyFill="1" applyBorder="1" applyAlignment="1" applyProtection="1">
      <alignment horizontal="left"/>
      <protection locked="0"/>
    </xf>
    <xf numFmtId="0" fontId="4" fillId="3" borderId="8" xfId="0" applyFont="1" applyFill="1" applyBorder="1" applyAlignment="1" applyProtection="1">
      <alignment horizontal="left"/>
      <protection locked="0"/>
    </xf>
    <xf numFmtId="0" fontId="4" fillId="3" borderId="11" xfId="0" applyFont="1" applyFill="1" applyBorder="1" applyAlignment="1" applyProtection="1">
      <alignment horizontal="left"/>
      <protection locked="0"/>
    </xf>
    <xf numFmtId="1" fontId="4" fillId="0" borderId="3" xfId="0" applyNumberFormat="1" applyFont="1" applyBorder="1" applyAlignment="1" applyProtection="1">
      <alignment horizontal="center" vertical="center"/>
      <protection locked="0"/>
    </xf>
    <xf numFmtId="1" fontId="4" fillId="0" borderId="6" xfId="0" applyNumberFormat="1" applyFont="1" applyBorder="1" applyAlignment="1" applyProtection="1">
      <alignment horizontal="center" vertical="center"/>
      <protection locked="0"/>
    </xf>
    <xf numFmtId="1" fontId="4" fillId="0" borderId="9" xfId="0" applyNumberFormat="1" applyFont="1" applyBorder="1" applyAlignment="1" applyProtection="1">
      <alignment horizontal="center" vertical="center"/>
      <protection locked="0"/>
    </xf>
    <xf numFmtId="1" fontId="4" fillId="0" borderId="4" xfId="0" applyNumberFormat="1" applyFont="1" applyBorder="1" applyAlignment="1" applyProtection="1">
      <alignment horizontal="center" vertical="center"/>
      <protection locked="0"/>
    </xf>
    <xf numFmtId="1" fontId="4" fillId="0" borderId="5" xfId="0" applyNumberFormat="1" applyFont="1" applyBorder="1" applyAlignment="1" applyProtection="1">
      <alignment horizontal="center" vertical="center"/>
      <protection locked="0"/>
    </xf>
    <xf numFmtId="1" fontId="4" fillId="0" borderId="7" xfId="0" applyNumberFormat="1" applyFont="1" applyBorder="1" applyAlignment="1" applyProtection="1">
      <alignment horizontal="center" vertical="center"/>
      <protection locked="0"/>
    </xf>
    <xf numFmtId="1" fontId="4" fillId="0" borderId="8" xfId="0" applyNumberFormat="1" applyFont="1" applyBorder="1" applyAlignment="1" applyProtection="1">
      <alignment horizontal="center" vertical="center"/>
      <protection locked="0"/>
    </xf>
    <xf numFmtId="1" fontId="4" fillId="0" borderId="10" xfId="0" applyNumberFormat="1" applyFont="1" applyBorder="1" applyAlignment="1" applyProtection="1">
      <alignment horizontal="center" vertical="center"/>
      <protection locked="0"/>
    </xf>
    <xf numFmtId="1" fontId="4" fillId="0" borderId="11" xfId="0" applyNumberFormat="1" applyFont="1" applyBorder="1" applyAlignment="1" applyProtection="1">
      <alignment horizontal="center" vertical="center"/>
      <protection locked="0"/>
    </xf>
    <xf numFmtId="0" fontId="4" fillId="0" borderId="3" xfId="0" applyFont="1" applyBorder="1" applyProtection="1">
      <protection locked="0"/>
    </xf>
    <xf numFmtId="0" fontId="4" fillId="0" borderId="4" xfId="0" applyFont="1" applyBorder="1" applyProtection="1">
      <protection locked="0"/>
    </xf>
    <xf numFmtId="0" fontId="4" fillId="0" borderId="5" xfId="0" applyFont="1" applyBorder="1" applyProtection="1">
      <protection locked="0"/>
    </xf>
    <xf numFmtId="0" fontId="4" fillId="0" borderId="6" xfId="0" applyFont="1" applyBorder="1" applyProtection="1">
      <protection locked="0"/>
    </xf>
    <xf numFmtId="0" fontId="4" fillId="0" borderId="7" xfId="0" applyFont="1" applyBorder="1" applyProtection="1">
      <protection locked="0"/>
    </xf>
    <xf numFmtId="0" fontId="4" fillId="0" borderId="8" xfId="0" applyFont="1" applyBorder="1" applyProtection="1">
      <protection locked="0"/>
    </xf>
    <xf numFmtId="0" fontId="4" fillId="0" borderId="9" xfId="0" applyFont="1" applyBorder="1" applyProtection="1">
      <protection locked="0"/>
    </xf>
    <xf numFmtId="0" fontId="4" fillId="0" borderId="10" xfId="0" applyFont="1" applyBorder="1" applyProtection="1">
      <protection locked="0"/>
    </xf>
    <xf numFmtId="0" fontId="4" fillId="0" borderId="11" xfId="0" applyFont="1" applyBorder="1" applyProtection="1">
      <protection locked="0"/>
    </xf>
    <xf numFmtId="164" fontId="4" fillId="4" borderId="7" xfId="0" applyNumberFormat="1" applyFont="1" applyFill="1" applyBorder="1" applyAlignment="1" applyProtection="1">
      <alignment horizontal="center" vertical="center"/>
      <protection locked="0"/>
    </xf>
    <xf numFmtId="164" fontId="4" fillId="4" borderId="4" xfId="0" applyNumberFormat="1" applyFont="1" applyFill="1" applyBorder="1" applyAlignment="1" applyProtection="1">
      <alignment horizontal="center" vertical="center"/>
      <protection locked="0"/>
    </xf>
    <xf numFmtId="164" fontId="4" fillId="4" borderId="5" xfId="0" applyNumberFormat="1" applyFont="1" applyFill="1" applyBorder="1" applyAlignment="1" applyProtection="1">
      <alignment horizontal="center" vertical="center"/>
      <protection locked="0"/>
    </xf>
    <xf numFmtId="164" fontId="4" fillId="4" borderId="8" xfId="0" applyNumberFormat="1" applyFont="1" applyFill="1" applyBorder="1" applyAlignment="1" applyProtection="1">
      <alignment horizontal="center" vertical="center"/>
      <protection locked="0"/>
    </xf>
    <xf numFmtId="0" fontId="4" fillId="3" borderId="8" xfId="0" applyFont="1" applyFill="1" applyBorder="1" applyProtection="1">
      <protection locked="0"/>
    </xf>
    <xf numFmtId="0" fontId="0" fillId="0" borderId="0" xfId="0" applyProtection="1">
      <protection locked="0"/>
    </xf>
    <xf numFmtId="0" fontId="0" fillId="0" borderId="0" xfId="0" applyProtection="1"/>
    <xf numFmtId="0" fontId="4" fillId="0" borderId="0" xfId="0" applyFont="1" applyProtection="1"/>
    <xf numFmtId="0" fontId="4" fillId="0" borderId="0" xfId="0" applyFont="1" applyAlignment="1" applyProtection="1">
      <alignment vertical="center"/>
    </xf>
    <xf numFmtId="0" fontId="8" fillId="0" borderId="0" xfId="0" applyFont="1" applyAlignment="1" applyProtection="1">
      <alignment horizontal="left" vertical="center"/>
    </xf>
    <xf numFmtId="0" fontId="7" fillId="0" borderId="0" xfId="0" applyFont="1" applyAlignme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center" vertical="center"/>
    </xf>
    <xf numFmtId="0" fontId="2" fillId="0" borderId="0" xfId="0" applyFont="1" applyAlignment="1" applyProtection="1">
      <alignment horizontal="right" vertical="center"/>
    </xf>
    <xf numFmtId="0" fontId="4" fillId="0" borderId="0" xfId="0" applyFont="1" applyAlignment="1" applyProtection="1">
      <alignment horizontal="left" vertical="center"/>
    </xf>
    <xf numFmtId="0" fontId="4" fillId="3" borderId="7" xfId="0" applyFont="1" applyFill="1" applyBorder="1" applyAlignment="1" applyProtection="1">
      <alignment horizontal="center" vertical="center"/>
    </xf>
    <xf numFmtId="0" fontId="4" fillId="5" borderId="7" xfId="0" applyFont="1" applyFill="1" applyBorder="1" applyAlignment="1" applyProtection="1">
      <alignment horizontal="center" vertical="center"/>
    </xf>
    <xf numFmtId="0" fontId="4" fillId="0" borderId="0" xfId="0" applyFont="1" applyAlignment="1" applyProtection="1">
      <alignment horizontal="center" vertical="center"/>
    </xf>
    <xf numFmtId="0" fontId="4" fillId="6" borderId="7" xfId="0" applyFont="1" applyFill="1" applyBorder="1" applyAlignment="1" applyProtection="1">
      <alignment horizontal="center" vertical="center"/>
    </xf>
    <xf numFmtId="0" fontId="0" fillId="4" borderId="0" xfId="0" applyFill="1" applyProtection="1"/>
    <xf numFmtId="0" fontId="4" fillId="4" borderId="0" xfId="0" applyFont="1" applyFill="1" applyProtection="1"/>
    <xf numFmtId="0" fontId="5" fillId="0" borderId="0" xfId="0" applyFont="1" applyProtection="1"/>
    <xf numFmtId="0" fontId="3" fillId="0" borderId="0" xfId="0" applyFont="1" applyProtection="1"/>
    <xf numFmtId="0" fontId="2" fillId="0" borderId="0" xfId="0" applyFont="1" applyProtection="1"/>
    <xf numFmtId="0" fontId="4" fillId="4" borderId="20" xfId="0" applyFont="1" applyFill="1" applyBorder="1" applyAlignment="1" applyProtection="1">
      <alignment vertical="center"/>
    </xf>
    <xf numFmtId="0" fontId="4" fillId="4" borderId="21" xfId="0" applyFont="1" applyFill="1" applyBorder="1" applyProtection="1"/>
    <xf numFmtId="0" fontId="4" fillId="4" borderId="22" xfId="0" applyFont="1" applyFill="1" applyBorder="1" applyProtection="1"/>
    <xf numFmtId="0" fontId="4" fillId="4" borderId="6" xfId="0" applyFont="1" applyFill="1" applyBorder="1" applyAlignment="1" applyProtection="1">
      <alignment horizontal="left"/>
    </xf>
    <xf numFmtId="0" fontId="4" fillId="3" borderId="8" xfId="0" applyFont="1" applyFill="1" applyBorder="1" applyProtection="1"/>
    <xf numFmtId="0" fontId="4" fillId="4" borderId="23" xfId="0" applyFont="1" applyFill="1" applyBorder="1" applyAlignment="1" applyProtection="1">
      <alignment vertical="center"/>
    </xf>
    <xf numFmtId="0" fontId="4" fillId="4" borderId="24" xfId="0" applyFont="1" applyFill="1" applyBorder="1" applyProtection="1"/>
    <xf numFmtId="0" fontId="4" fillId="4" borderId="0" xfId="0" applyFont="1" applyFill="1" applyAlignment="1" applyProtection="1">
      <alignment vertical="top" wrapText="1"/>
    </xf>
    <xf numFmtId="0" fontId="4" fillId="4" borderId="24" xfId="0" applyFont="1" applyFill="1" applyBorder="1" applyAlignment="1" applyProtection="1">
      <alignment vertical="top" wrapText="1"/>
    </xf>
    <xf numFmtId="0" fontId="4" fillId="4" borderId="9" xfId="0" applyFont="1" applyFill="1" applyBorder="1" applyAlignment="1" applyProtection="1">
      <alignment horizontal="left"/>
    </xf>
    <xf numFmtId="0" fontId="4" fillId="4" borderId="18" xfId="0" applyFont="1" applyFill="1" applyBorder="1" applyAlignment="1" applyProtection="1">
      <alignment vertical="center"/>
    </xf>
    <xf numFmtId="0" fontId="4" fillId="4" borderId="25" xfId="0" applyFont="1" applyFill="1" applyBorder="1" applyProtection="1"/>
    <xf numFmtId="0" fontId="4" fillId="4" borderId="17" xfId="0" applyFont="1" applyFill="1" applyBorder="1" applyProtection="1"/>
    <xf numFmtId="0" fontId="2" fillId="0" borderId="0" xfId="0" applyFont="1" applyAlignment="1" applyProtection="1">
      <alignment horizontal="center"/>
    </xf>
    <xf numFmtId="0" fontId="4" fillId="4" borderId="3" xfId="0" applyFont="1" applyFill="1" applyBorder="1" applyAlignment="1" applyProtection="1">
      <alignment horizontal="center"/>
    </xf>
    <xf numFmtId="0" fontId="4" fillId="3" borderId="5" xfId="0" applyFont="1" applyFill="1" applyBorder="1" applyAlignment="1" applyProtection="1">
      <alignment horizontal="left"/>
    </xf>
    <xf numFmtId="1" fontId="4" fillId="0" borderId="4" xfId="0" applyNumberFormat="1" applyFont="1" applyBorder="1" applyAlignment="1" applyProtection="1">
      <alignment horizontal="center" vertical="center"/>
    </xf>
    <xf numFmtId="1" fontId="4" fillId="0" borderId="5" xfId="0" applyNumberFormat="1" applyFont="1" applyBorder="1" applyAlignment="1" applyProtection="1">
      <alignment horizontal="center" vertical="center"/>
    </xf>
    <xf numFmtId="0" fontId="4" fillId="4" borderId="6" xfId="0" applyFont="1" applyFill="1" applyBorder="1" applyAlignment="1" applyProtection="1">
      <alignment horizontal="center"/>
    </xf>
    <xf numFmtId="0" fontId="4" fillId="4" borderId="9" xfId="0" applyFont="1" applyFill="1" applyBorder="1" applyAlignment="1" applyProtection="1">
      <alignment horizontal="center"/>
    </xf>
    <xf numFmtId="0" fontId="4" fillId="0" borderId="0" xfId="0" applyFont="1" applyAlignment="1" applyProtection="1">
      <alignment horizontal="center"/>
    </xf>
    <xf numFmtId="0" fontId="4" fillId="0" borderId="0" xfId="0" applyFont="1" applyAlignment="1" applyProtection="1">
      <alignment horizontal="left"/>
    </xf>
    <xf numFmtId="0" fontId="8" fillId="0" borderId="0" xfId="0" applyFont="1" applyAlignment="1" applyProtection="1">
      <alignment horizontal="center" vertical="center"/>
    </xf>
    <xf numFmtId="1" fontId="4" fillId="0" borderId="0" xfId="0" applyNumberFormat="1" applyFont="1" applyAlignment="1" applyProtection="1">
      <alignment horizontal="center" vertical="center"/>
    </xf>
    <xf numFmtId="1" fontId="4" fillId="0" borderId="0" xfId="0" applyNumberFormat="1" applyFont="1" applyAlignment="1" applyProtection="1">
      <alignment horizontal="left" vertical="center"/>
    </xf>
    <xf numFmtId="0" fontId="4" fillId="3" borderId="6" xfId="0" applyFont="1" applyFill="1" applyBorder="1" applyProtection="1"/>
    <xf numFmtId="0" fontId="4" fillId="3" borderId="7" xfId="0" applyFont="1" applyFill="1" applyBorder="1" applyProtection="1"/>
    <xf numFmtId="1" fontId="4" fillId="3" borderId="3" xfId="0" applyNumberFormat="1" applyFont="1" applyFill="1" applyBorder="1" applyAlignment="1" applyProtection="1">
      <alignment horizontal="center" vertical="center"/>
    </xf>
    <xf numFmtId="1" fontId="4" fillId="3" borderId="4" xfId="0" applyNumberFormat="1" applyFont="1" applyFill="1" applyBorder="1" applyAlignment="1" applyProtection="1">
      <alignment horizontal="center" vertical="center"/>
    </xf>
    <xf numFmtId="0" fontId="2" fillId="0" borderId="0" xfId="0" applyFont="1" applyAlignment="1" applyProtection="1">
      <alignment horizontal="left"/>
    </xf>
    <xf numFmtId="0" fontId="4" fillId="4" borderId="20" xfId="0" applyFont="1" applyFill="1" applyBorder="1" applyProtection="1"/>
    <xf numFmtId="0" fontId="4" fillId="4" borderId="23" xfId="0" applyFont="1" applyFill="1" applyBorder="1" applyAlignment="1" applyProtection="1">
      <alignment vertical="top" wrapText="1"/>
    </xf>
    <xf numFmtId="0" fontId="4" fillId="4" borderId="23" xfId="0" applyFont="1" applyFill="1" applyBorder="1" applyProtection="1"/>
    <xf numFmtId="0" fontId="2" fillId="4" borderId="23" xfId="0" applyFont="1" applyFill="1" applyBorder="1" applyAlignment="1" applyProtection="1">
      <alignment horizontal="center" vertical="center"/>
    </xf>
    <xf numFmtId="0" fontId="4" fillId="4" borderId="0" xfId="0" applyFont="1" applyFill="1" applyAlignment="1" applyProtection="1">
      <alignment vertical="center"/>
    </xf>
    <xf numFmtId="0" fontId="4" fillId="4" borderId="18" xfId="0" applyFont="1" applyFill="1" applyBorder="1" applyProtection="1"/>
    <xf numFmtId="1" fontId="2" fillId="2" borderId="3" xfId="0" applyNumberFormat="1" applyFont="1" applyFill="1" applyBorder="1" applyAlignment="1" applyProtection="1">
      <alignment horizontal="center" vertical="center"/>
    </xf>
    <xf numFmtId="164" fontId="4" fillId="4" borderId="6" xfId="0" applyNumberFormat="1" applyFont="1" applyFill="1" applyBorder="1" applyAlignment="1" applyProtection="1">
      <alignment horizontal="center" vertical="center"/>
    </xf>
    <xf numFmtId="1" fontId="2" fillId="2" borderId="7" xfId="0" applyNumberFormat="1" applyFont="1" applyFill="1" applyBorder="1" applyAlignment="1" applyProtection="1">
      <alignment horizontal="center" vertical="center"/>
    </xf>
    <xf numFmtId="164" fontId="4" fillId="4" borderId="7" xfId="0" applyNumberFormat="1" applyFont="1" applyFill="1" applyBorder="1" applyAlignment="1" applyProtection="1">
      <alignment horizontal="center" vertical="center"/>
    </xf>
    <xf numFmtId="164" fontId="4" fillId="4" borderId="9" xfId="0" applyNumberFormat="1" applyFont="1" applyFill="1" applyBorder="1" applyAlignment="1" applyProtection="1">
      <alignment horizontal="center" vertical="center"/>
    </xf>
    <xf numFmtId="164" fontId="4" fillId="4" borderId="10" xfId="0" applyNumberFormat="1" applyFont="1" applyFill="1" applyBorder="1" applyAlignment="1" applyProtection="1">
      <alignment horizontal="center" vertical="center"/>
    </xf>
    <xf numFmtId="1" fontId="2" fillId="2" borderId="11" xfId="0" applyNumberFormat="1" applyFont="1" applyFill="1" applyBorder="1" applyAlignment="1" applyProtection="1">
      <alignment horizontal="center" vertical="center"/>
    </xf>
    <xf numFmtId="0" fontId="2" fillId="0" borderId="0" xfId="0" applyFont="1" applyAlignment="1" applyProtection="1">
      <alignment horizontal="center" vertical="center"/>
    </xf>
    <xf numFmtId="164" fontId="4" fillId="0" borderId="0" xfId="0" applyNumberFormat="1" applyFont="1" applyProtection="1"/>
    <xf numFmtId="164" fontId="6" fillId="0" borderId="0" xfId="0" applyNumberFormat="1" applyFont="1" applyProtection="1"/>
    <xf numFmtId="164" fontId="4" fillId="4" borderId="14" xfId="0" applyNumberFormat="1" applyFont="1" applyFill="1" applyBorder="1" applyProtection="1"/>
    <xf numFmtId="164" fontId="4" fillId="4" borderId="15" xfId="0" applyNumberFormat="1" applyFont="1" applyFill="1" applyBorder="1" applyProtection="1"/>
    <xf numFmtId="0" fontId="2" fillId="2" borderId="1" xfId="0" applyFont="1" applyFill="1" applyBorder="1" applyAlignment="1" applyProtection="1">
      <alignment horizontal="center" vertical="center"/>
    </xf>
    <xf numFmtId="0" fontId="4" fillId="4" borderId="21" xfId="0" quotePrefix="1" applyFont="1" applyFill="1" applyBorder="1" applyAlignment="1" applyProtection="1">
      <alignment vertical="top" wrapText="1"/>
    </xf>
    <xf numFmtId="0" fontId="4" fillId="4" borderId="22" xfId="0" quotePrefix="1" applyFont="1" applyFill="1" applyBorder="1" applyAlignment="1" applyProtection="1">
      <alignment vertical="top" wrapText="1"/>
    </xf>
    <xf numFmtId="0" fontId="4" fillId="4" borderId="23" xfId="0" applyFont="1" applyFill="1" applyBorder="1" applyAlignment="1" applyProtection="1">
      <alignment horizontal="left" vertical="top" wrapText="1"/>
    </xf>
    <xf numFmtId="0" fontId="4" fillId="4" borderId="0" xfId="0" applyFont="1" applyFill="1" applyAlignment="1" applyProtection="1">
      <alignment horizontal="left" vertical="top" wrapText="1"/>
    </xf>
    <xf numFmtId="0" fontId="4" fillId="4" borderId="24" xfId="0" applyFont="1" applyFill="1" applyBorder="1" applyAlignment="1" applyProtection="1">
      <alignment horizontal="left" vertical="top" wrapText="1"/>
    </xf>
    <xf numFmtId="49" fontId="4" fillId="4" borderId="18" xfId="0" applyNumberFormat="1" applyFont="1" applyFill="1" applyBorder="1" applyAlignment="1" applyProtection="1">
      <alignment horizontal="left" vertical="center" wrapText="1"/>
    </xf>
    <xf numFmtId="49" fontId="4" fillId="4" borderId="25" xfId="0" applyNumberFormat="1" applyFont="1" applyFill="1" applyBorder="1" applyAlignment="1" applyProtection="1">
      <alignment horizontal="left" vertical="center" wrapText="1"/>
    </xf>
    <xf numFmtId="49" fontId="4" fillId="4" borderId="17" xfId="0" applyNumberFormat="1" applyFont="1" applyFill="1" applyBorder="1" applyAlignment="1" applyProtection="1">
      <alignment horizontal="left" vertical="center" wrapText="1"/>
    </xf>
    <xf numFmtId="49" fontId="4" fillId="0" borderId="0" xfId="0" applyNumberFormat="1" applyFont="1" applyAlignment="1" applyProtection="1">
      <alignment horizontal="left"/>
    </xf>
    <xf numFmtId="49" fontId="0" fillId="0" borderId="0" xfId="0" applyNumberFormat="1" applyAlignment="1" applyProtection="1">
      <alignment horizontal="left" vertical="center" wrapText="1"/>
    </xf>
    <xf numFmtId="0" fontId="2" fillId="0" borderId="1" xfId="0" applyFont="1" applyBorder="1" applyAlignment="1" applyProtection="1">
      <alignment horizontal="center" vertical="top"/>
    </xf>
    <xf numFmtId="0" fontId="4" fillId="0" borderId="1" xfId="0" applyFont="1" applyBorder="1" applyAlignment="1" applyProtection="1">
      <alignment horizontal="center"/>
    </xf>
    <xf numFmtId="164" fontId="4" fillId="0" borderId="1" xfId="0" applyNumberFormat="1" applyFont="1" applyBorder="1" applyProtection="1"/>
    <xf numFmtId="164" fontId="2" fillId="0" borderId="1" xfId="0" applyNumberFormat="1" applyFont="1" applyBorder="1" applyProtection="1"/>
    <xf numFmtId="165" fontId="2" fillId="0" borderId="1" xfId="0" applyNumberFormat="1" applyFont="1" applyBorder="1" applyProtection="1"/>
    <xf numFmtId="164" fontId="2" fillId="0" borderId="0" xfId="0" applyNumberFormat="1" applyFont="1" applyProtection="1"/>
    <xf numFmtId="165" fontId="2" fillId="0" borderId="0" xfId="0" applyNumberFormat="1" applyFont="1" applyProtection="1"/>
    <xf numFmtId="1" fontId="4" fillId="0" borderId="1" xfId="0" applyNumberFormat="1" applyFont="1" applyBorder="1" applyAlignment="1" applyProtection="1">
      <alignment horizontal="center" vertical="center"/>
    </xf>
    <xf numFmtId="166" fontId="4" fillId="0" borderId="1" xfId="0" applyNumberFormat="1" applyFont="1" applyBorder="1" applyAlignment="1" applyProtection="1">
      <alignment horizontal="center"/>
    </xf>
    <xf numFmtId="0" fontId="0" fillId="0" borderId="1" xfId="0" applyBorder="1" applyAlignment="1" applyProtection="1">
      <alignment horizontal="center"/>
    </xf>
    <xf numFmtId="0" fontId="1" fillId="0" borderId="1" xfId="0" applyFont="1" applyBorder="1" applyProtection="1"/>
    <xf numFmtId="164" fontId="0" fillId="0" borderId="1" xfId="0" applyNumberFormat="1" applyBorder="1" applyAlignment="1" applyProtection="1">
      <alignment wrapText="1"/>
    </xf>
    <xf numFmtId="164" fontId="0" fillId="0" borderId="1" xfId="0" applyNumberFormat="1" applyBorder="1" applyProtection="1"/>
    <xf numFmtId="167" fontId="1" fillId="0" borderId="1" xfId="0" applyNumberFormat="1" applyFont="1" applyBorder="1" applyProtection="1"/>
    <xf numFmtId="164" fontId="1" fillId="0" borderId="1" xfId="0" applyNumberFormat="1" applyFont="1" applyBorder="1" applyProtection="1"/>
    <xf numFmtId="1" fontId="1" fillId="0" borderId="1" xfId="0" applyNumberFormat="1" applyFont="1" applyBorder="1" applyProtection="1"/>
    <xf numFmtId="0" fontId="4" fillId="4" borderId="14" xfId="0" applyFont="1" applyFill="1" applyBorder="1" applyAlignment="1" applyProtection="1">
      <alignment horizontal="center" vertical="center"/>
    </xf>
    <xf numFmtId="0" fontId="4" fillId="4" borderId="16" xfId="0" applyFont="1" applyFill="1" applyBorder="1" applyAlignment="1" applyProtection="1">
      <alignment horizontal="center" vertical="center"/>
    </xf>
    <xf numFmtId="0" fontId="4" fillId="0" borderId="19" xfId="0" applyFont="1" applyBorder="1" applyProtection="1"/>
    <xf numFmtId="165" fontId="4" fillId="0" borderId="27" xfId="0" applyNumberFormat="1" applyFont="1" applyBorder="1" applyAlignment="1" applyProtection="1">
      <alignment horizontal="center"/>
    </xf>
    <xf numFmtId="164" fontId="4" fillId="0" borderId="5" xfId="0" applyNumberFormat="1" applyFont="1" applyBorder="1" applyAlignment="1" applyProtection="1">
      <alignment horizontal="center" vertical="center"/>
    </xf>
    <xf numFmtId="0" fontId="4" fillId="0" borderId="12" xfId="0" applyFont="1" applyBorder="1" applyAlignment="1" applyProtection="1">
      <alignment horizontal="center" vertical="center"/>
    </xf>
    <xf numFmtId="164" fontId="4" fillId="0" borderId="13" xfId="0" applyNumberFormat="1" applyFont="1" applyBorder="1" applyAlignment="1" applyProtection="1">
      <alignment horizontal="center" vertical="center"/>
    </xf>
    <xf numFmtId="0" fontId="4" fillId="0" borderId="29" xfId="0" applyFont="1" applyBorder="1" applyProtection="1"/>
    <xf numFmtId="164" fontId="4" fillId="0" borderId="8" xfId="0" applyNumberFormat="1"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30" xfId="0" applyFont="1" applyBorder="1" applyProtection="1"/>
    <xf numFmtId="165" fontId="4" fillId="0" borderId="28" xfId="0" applyNumberFormat="1" applyFont="1" applyBorder="1" applyAlignment="1" applyProtection="1">
      <alignment horizontal="center"/>
    </xf>
    <xf numFmtId="164" fontId="4" fillId="0" borderId="11" xfId="0" applyNumberFormat="1" applyFont="1" applyBorder="1" applyAlignment="1" applyProtection="1">
      <alignment horizontal="center" vertical="center"/>
    </xf>
    <xf numFmtId="0" fontId="4" fillId="0" borderId="9" xfId="0" applyFont="1" applyBorder="1" applyAlignment="1" applyProtection="1">
      <alignment horizontal="center" vertical="center"/>
    </xf>
    <xf numFmtId="0" fontId="2" fillId="0" borderId="7" xfId="0" applyFont="1" applyBorder="1" applyProtection="1"/>
    <xf numFmtId="164" fontId="2" fillId="4" borderId="7" xfId="0" applyNumberFormat="1" applyFont="1" applyFill="1" applyBorder="1" applyAlignment="1" applyProtection="1">
      <alignment horizontal="center" vertical="center"/>
    </xf>
    <xf numFmtId="168" fontId="4" fillId="0" borderId="31" xfId="0" applyNumberFormat="1" applyFont="1" applyBorder="1" applyProtection="1"/>
    <xf numFmtId="168" fontId="4" fillId="0" borderId="35" xfId="0" applyNumberFormat="1" applyFont="1" applyBorder="1" applyProtection="1"/>
    <xf numFmtId="0" fontId="2" fillId="0" borderId="33" xfId="0" applyFont="1" applyBorder="1" applyProtection="1"/>
    <xf numFmtId="0" fontId="9" fillId="4" borderId="0" xfId="0" quotePrefix="1" applyFont="1" applyFill="1" applyAlignment="1" applyProtection="1">
      <alignment vertical="center"/>
    </xf>
    <xf numFmtId="0" fontId="9" fillId="4" borderId="0" xfId="0" quotePrefix="1" applyFont="1" applyFill="1" applyAlignment="1" applyProtection="1">
      <alignment horizontal="left" vertical="center"/>
    </xf>
    <xf numFmtId="0" fontId="10" fillId="0" borderId="0" xfId="0" applyFont="1" applyAlignment="1" applyProtection="1">
      <alignment horizontal="left" vertical="center"/>
    </xf>
    <xf numFmtId="0" fontId="5" fillId="4" borderId="0" xfId="0" applyFont="1" applyFill="1" applyAlignment="1" applyProtection="1">
      <alignment horizontal="left" vertical="center"/>
    </xf>
    <xf numFmtId="0" fontId="12" fillId="4" borderId="0" xfId="0" applyFont="1" applyFill="1" applyProtection="1"/>
    <xf numFmtId="168" fontId="2" fillId="4" borderId="34" xfId="0" applyNumberFormat="1" applyFont="1" applyFill="1" applyBorder="1" applyProtection="1"/>
    <xf numFmtId="0" fontId="0" fillId="0" borderId="0" xfId="0" applyProtection="1"/>
    <xf numFmtId="0" fontId="2" fillId="4" borderId="1" xfId="0" applyFont="1" applyFill="1" applyBorder="1" applyAlignment="1" applyProtection="1">
      <alignment horizontal="center" vertical="center"/>
    </xf>
    <xf numFmtId="49" fontId="4" fillId="0" borderId="29" xfId="0" applyNumberFormat="1" applyFont="1" applyBorder="1" applyAlignment="1" applyProtection="1">
      <alignment horizontal="left" vertical="center"/>
    </xf>
    <xf numFmtId="49" fontId="4" fillId="0" borderId="14" xfId="0" applyNumberFormat="1" applyFont="1" applyBorder="1" applyAlignment="1" applyProtection="1">
      <alignment horizontal="center" vertical="top"/>
    </xf>
    <xf numFmtId="49" fontId="4" fillId="0" borderId="30" xfId="0" applyNumberFormat="1" applyFont="1" applyBorder="1" applyAlignment="1" applyProtection="1">
      <alignment horizontal="left" vertical="center"/>
    </xf>
    <xf numFmtId="49" fontId="4" fillId="0" borderId="19" xfId="0" applyNumberFormat="1" applyFont="1" applyBorder="1" applyAlignment="1" applyProtection="1">
      <alignment horizontal="center" vertical="center"/>
    </xf>
    <xf numFmtId="164" fontId="4" fillId="0" borderId="39" xfId="0" applyNumberFormat="1" applyFont="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5"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4" borderId="32" xfId="0" applyFont="1" applyFill="1" applyBorder="1" applyAlignment="1" applyProtection="1">
      <alignment horizontal="center" vertical="center"/>
    </xf>
    <xf numFmtId="0" fontId="4" fillId="4" borderId="29" xfId="0" applyFont="1" applyFill="1" applyBorder="1" applyAlignment="1" applyProtection="1">
      <alignment horizontal="center" vertical="center"/>
    </xf>
    <xf numFmtId="16" fontId="4" fillId="4" borderId="29" xfId="0" quotePrefix="1" applyNumberFormat="1" applyFont="1" applyFill="1" applyBorder="1" applyAlignment="1" applyProtection="1">
      <alignment horizontal="center" vertical="center"/>
    </xf>
    <xf numFmtId="0" fontId="4" fillId="4" borderId="29" xfId="0" quotePrefix="1" applyFont="1" applyFill="1" applyBorder="1" applyAlignment="1" applyProtection="1">
      <alignment horizontal="center" vertical="center"/>
    </xf>
    <xf numFmtId="0" fontId="4" fillId="4" borderId="30" xfId="0" quotePrefix="1" applyFont="1" applyFill="1" applyBorder="1" applyAlignment="1" applyProtection="1">
      <alignment horizontal="center" vertical="center"/>
    </xf>
    <xf numFmtId="0" fontId="4" fillId="4" borderId="36" xfId="0" applyFont="1" applyFill="1" applyBorder="1" applyAlignment="1" applyProtection="1">
      <alignment horizontal="left" vertical="top" wrapText="1"/>
    </xf>
    <xf numFmtId="0" fontId="0" fillId="0" borderId="21" xfId="0" applyBorder="1" applyProtection="1"/>
    <xf numFmtId="0" fontId="0" fillId="0" borderId="22" xfId="0" applyBorder="1" applyProtection="1"/>
    <xf numFmtId="0" fontId="4" fillId="4" borderId="7" xfId="0" applyFont="1" applyFill="1" applyBorder="1" applyAlignment="1" applyProtection="1">
      <alignment horizontal="left" vertical="top" wrapText="1"/>
    </xf>
    <xf numFmtId="0" fontId="0" fillId="0" borderId="23" xfId="0" applyBorder="1" applyProtection="1"/>
    <xf numFmtId="0" fontId="0" fillId="0" borderId="24" xfId="0" applyBorder="1" applyProtection="1"/>
    <xf numFmtId="0" fontId="0" fillId="0" borderId="18" xfId="0" applyBorder="1" applyProtection="1"/>
    <xf numFmtId="0" fontId="0" fillId="0" borderId="17" xfId="0" applyBorder="1" applyProtection="1"/>
    <xf numFmtId="0" fontId="4" fillId="4" borderId="15" xfId="0" applyFont="1" applyFill="1" applyBorder="1" applyAlignment="1" applyProtection="1">
      <alignment horizontal="center" vertical="center" wrapText="1"/>
    </xf>
    <xf numFmtId="0" fontId="0" fillId="0" borderId="38" xfId="0" applyFont="1" applyBorder="1" applyAlignment="1" applyProtection="1">
      <alignment wrapText="1"/>
    </xf>
    <xf numFmtId="0" fontId="4" fillId="4" borderId="16" xfId="0" applyFont="1" applyFill="1" applyBorder="1" applyAlignment="1" applyProtection="1">
      <alignment horizontal="center" vertical="center" wrapText="1"/>
    </xf>
    <xf numFmtId="0" fontId="0" fillId="0" borderId="39" xfId="0" applyFont="1" applyBorder="1" applyAlignment="1" applyProtection="1">
      <alignment wrapText="1"/>
    </xf>
    <xf numFmtId="0" fontId="8" fillId="0" borderId="2" xfId="0" quotePrefix="1" applyFont="1" applyBorder="1" applyAlignment="1" applyProtection="1">
      <alignment horizontal="center" vertical="center"/>
    </xf>
    <xf numFmtId="0" fontId="0" fillId="0" borderId="2" xfId="0" applyBorder="1" applyProtection="1"/>
    <xf numFmtId="0" fontId="4" fillId="4" borderId="3" xfId="0" applyFont="1" applyFill="1" applyBorder="1" applyAlignment="1" applyProtection="1">
      <alignment horizontal="center" vertical="center"/>
    </xf>
    <xf numFmtId="0" fontId="0" fillId="0" borderId="12" xfId="0" applyFont="1" applyBorder="1" applyProtection="1"/>
    <xf numFmtId="0" fontId="4" fillId="4" borderId="5" xfId="0" applyFont="1" applyFill="1" applyBorder="1" applyAlignment="1" applyProtection="1">
      <alignment horizontal="center" vertical="center"/>
    </xf>
    <xf numFmtId="0" fontId="0" fillId="0" borderId="13" xfId="0" applyFont="1" applyBorder="1" applyProtection="1"/>
    <xf numFmtId="0" fontId="4" fillId="4" borderId="3" xfId="0" applyFont="1" applyFill="1" applyBorder="1" applyAlignment="1" applyProtection="1">
      <alignment horizontal="center"/>
    </xf>
    <xf numFmtId="0" fontId="0" fillId="0" borderId="40" xfId="0" applyFont="1" applyBorder="1" applyProtection="1"/>
    <xf numFmtId="0" fontId="0" fillId="0" borderId="41" xfId="0" applyFont="1" applyBorder="1" applyProtection="1"/>
    <xf numFmtId="0" fontId="4" fillId="4" borderId="14" xfId="0" applyFont="1" applyFill="1" applyBorder="1" applyAlignment="1" applyProtection="1">
      <alignment horizontal="center" vertical="center" wrapText="1"/>
    </xf>
    <xf numFmtId="0" fontId="0" fillId="0" borderId="42" xfId="0" applyFont="1" applyBorder="1" applyAlignment="1" applyProtection="1">
      <alignment wrapText="1"/>
    </xf>
    <xf numFmtId="0" fontId="2" fillId="2" borderId="26" xfId="0" applyFont="1" applyFill="1" applyBorder="1" applyAlignment="1" applyProtection="1">
      <alignment horizontal="center"/>
    </xf>
    <xf numFmtId="0" fontId="0" fillId="0" borderId="46" xfId="0" applyBorder="1" applyProtection="1"/>
    <xf numFmtId="0" fontId="0" fillId="0" borderId="26" xfId="0" applyBorder="1" applyProtection="1"/>
    <xf numFmtId="49" fontId="4" fillId="4" borderId="17" xfId="0" applyNumberFormat="1" applyFont="1" applyFill="1" applyBorder="1" applyAlignment="1" applyProtection="1">
      <alignment horizontal="center"/>
    </xf>
    <xf numFmtId="0" fontId="0" fillId="0" borderId="25" xfId="0" applyBorder="1" applyProtection="1"/>
    <xf numFmtId="49" fontId="4" fillId="4" borderId="27" xfId="0" applyNumberFormat="1" applyFont="1" applyFill="1" applyBorder="1" applyAlignment="1" applyProtection="1">
      <alignment horizontal="center"/>
    </xf>
    <xf numFmtId="0" fontId="0" fillId="0" borderId="43" xfId="0" applyBorder="1" applyProtection="1"/>
    <xf numFmtId="0" fontId="0" fillId="0" borderId="27" xfId="0" applyBorder="1" applyProtection="1"/>
    <xf numFmtId="0" fontId="4" fillId="4" borderId="37" xfId="0" quotePrefix="1" applyFont="1" applyFill="1" applyBorder="1" applyAlignment="1" applyProtection="1">
      <alignment horizontal="left" vertical="top" wrapText="1"/>
    </xf>
    <xf numFmtId="0" fontId="0" fillId="0" borderId="0" xfId="0" applyProtection="1"/>
    <xf numFmtId="0" fontId="1" fillId="0" borderId="1" xfId="0" applyFont="1" applyBorder="1" applyAlignment="1" applyProtection="1">
      <alignment horizontal="center"/>
    </xf>
    <xf numFmtId="0" fontId="0" fillId="0" borderId="44" xfId="0" applyBorder="1" applyProtection="1"/>
    <xf numFmtId="0" fontId="2" fillId="0" borderId="1" xfId="0" applyFont="1" applyBorder="1" applyAlignment="1" applyProtection="1">
      <alignment horizontal="center"/>
    </xf>
    <xf numFmtId="0" fontId="0" fillId="0" borderId="0" xfId="0" applyAlignment="1" applyProtection="1">
      <alignment horizontal="left" vertical="top" wrapText="1"/>
    </xf>
    <xf numFmtId="49" fontId="4" fillId="4" borderId="28" xfId="0" applyNumberFormat="1" applyFont="1" applyFill="1" applyBorder="1" applyAlignment="1" applyProtection="1">
      <alignment horizontal="center"/>
    </xf>
    <xf numFmtId="0" fontId="0" fillId="0" borderId="45" xfId="0" applyBorder="1" applyProtection="1"/>
    <xf numFmtId="0" fontId="0" fillId="0" borderId="28" xfId="0" applyBorder="1" applyProtection="1"/>
    <xf numFmtId="0" fontId="4" fillId="4" borderId="37" xfId="0" quotePrefix="1" applyFont="1" applyFill="1" applyBorder="1" applyAlignment="1" applyProtection="1">
      <alignment horizontal="left" wrapText="1"/>
    </xf>
    <xf numFmtId="0" fontId="4" fillId="4" borderId="1" xfId="0" applyFont="1" applyFill="1" applyBorder="1" applyAlignment="1" applyProtection="1">
      <alignment horizontal="center" vertical="center"/>
    </xf>
    <xf numFmtId="0" fontId="0" fillId="0" borderId="47" xfId="0" applyFont="1" applyBorder="1" applyProtection="1"/>
    <xf numFmtId="0" fontId="4" fillId="4" borderId="26" xfId="0" applyFont="1" applyFill="1" applyBorder="1" applyAlignment="1" applyProtection="1">
      <alignment horizontal="center" vertical="center"/>
    </xf>
    <xf numFmtId="0" fontId="0" fillId="0" borderId="48" xfId="0" applyFont="1" applyBorder="1" applyProtection="1"/>
    <xf numFmtId="0" fontId="4" fillId="4" borderId="16" xfId="0" applyFont="1" applyFill="1" applyBorder="1" applyAlignment="1" applyProtection="1">
      <alignment horizontal="center" vertical="center"/>
    </xf>
    <xf numFmtId="0" fontId="0" fillId="0" borderId="39" xfId="0" applyFont="1" applyBorder="1" applyProtection="1"/>
    <xf numFmtId="0" fontId="4" fillId="4" borderId="1" xfId="0" applyFont="1" applyFill="1" applyBorder="1" applyAlignment="1" applyProtection="1">
      <alignment horizontal="center"/>
    </xf>
    <xf numFmtId="0" fontId="0" fillId="0" borderId="44" xfId="0" applyFont="1" applyBorder="1" applyProtection="1"/>
    <xf numFmtId="0" fontId="4" fillId="4" borderId="7" xfId="0" applyFont="1" applyFill="1" applyBorder="1" applyAlignment="1" applyProtection="1">
      <alignment horizontal="left" vertical="center" wrapText="1"/>
    </xf>
  </cellXfs>
  <cellStyles count="1">
    <cellStyle name="Standard" xfId="0" builtinId="0"/>
  </cellStyles>
  <dxfs count="57">
    <dxf>
      <fill>
        <patternFill>
          <bgColor theme="0" tint="-4.9989318521683403E-2"/>
        </patternFill>
      </fill>
    </dxf>
    <dxf>
      <fill>
        <patternFill>
          <bgColor rgb="FFFF8669"/>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FFF0C1"/>
      <color rgb="FFFFCF37"/>
      <color rgb="FFFFDD71"/>
      <color rgb="FFFFEEB9"/>
      <color rgb="FFFFC000"/>
      <color rgb="FFFF86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2292227</xdr:colOff>
      <xdr:row>2</xdr:row>
      <xdr:rowOff>47625</xdr:rowOff>
    </xdr:from>
    <xdr:to>
      <xdr:col>10</xdr:col>
      <xdr:colOff>47608</xdr:colOff>
      <xdr:row>4</xdr:row>
      <xdr:rowOff>29850</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26127" y="428625"/>
          <a:ext cx="1012931" cy="46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885825</xdr:colOff>
      <xdr:row>2</xdr:row>
      <xdr:rowOff>95250</xdr:rowOff>
    </xdr:from>
    <xdr:to>
      <xdr:col>14</xdr:col>
      <xdr:colOff>851007</xdr:colOff>
      <xdr:row>4</xdr:row>
      <xdr:rowOff>172725</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715750" y="523875"/>
          <a:ext cx="1012932" cy="46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714375</xdr:colOff>
      <xdr:row>0</xdr:row>
      <xdr:rowOff>95250</xdr:rowOff>
    </xdr:from>
    <xdr:to>
      <xdr:col>11</xdr:col>
      <xdr:colOff>574782</xdr:colOff>
      <xdr:row>2</xdr:row>
      <xdr:rowOff>134625</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43925" y="285750"/>
          <a:ext cx="1012932" cy="46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533400</xdr:colOff>
      <xdr:row>0</xdr:row>
      <xdr:rowOff>171450</xdr:rowOff>
    </xdr:from>
    <xdr:to>
      <xdr:col>15</xdr:col>
      <xdr:colOff>12752</xdr:colOff>
      <xdr:row>3</xdr:row>
      <xdr:rowOff>15899</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53650" y="171450"/>
          <a:ext cx="1003352" cy="46357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7"/>
  <sheetViews>
    <sheetView showGridLines="0" tabSelected="1" workbookViewId="0">
      <selection activeCell="A73" sqref="A73"/>
    </sheetView>
  </sheetViews>
  <sheetFormatPr baseColWidth="10" defaultColWidth="9.140625" defaultRowHeight="15" x14ac:dyDescent="0.25"/>
  <cols>
    <col min="1" max="1" width="3.7109375" style="1" customWidth="1"/>
    <col min="2" max="2" width="10.7109375" style="1" customWidth="1"/>
    <col min="3" max="3" width="9.7109375" style="1" customWidth="1"/>
    <col min="4" max="4" width="10.7109375" style="1" customWidth="1"/>
    <col min="5" max="5" width="1" style="1" customWidth="1"/>
    <col min="6" max="8" width="10.7109375" style="1" customWidth="1"/>
    <col min="9" max="9" width="36" style="1" customWidth="1"/>
    <col min="10" max="10" width="12.85546875" style="1" customWidth="1"/>
    <col min="11" max="20" width="10.7109375" style="1" customWidth="1"/>
  </cols>
  <sheetData>
    <row r="1" spans="1:10" s="1" customFormat="1" x14ac:dyDescent="0.25"/>
    <row r="2" spans="1:10" s="1" customFormat="1" x14ac:dyDescent="0.25"/>
    <row r="3" spans="1:10" s="30" customFormat="1" x14ac:dyDescent="0.25">
      <c r="B3" s="31"/>
    </row>
    <row r="4" spans="1:10" s="30" customFormat="1" ht="23.25" customHeight="1" x14ac:dyDescent="0.25">
      <c r="A4" s="32"/>
      <c r="B4" s="33" t="s">
        <v>0</v>
      </c>
    </row>
    <row r="5" spans="1:10" s="30" customFormat="1" ht="24.95" customHeight="1" x14ac:dyDescent="0.25">
      <c r="A5" s="32"/>
      <c r="B5" s="34"/>
    </row>
    <row r="6" spans="1:10" s="30" customFormat="1" ht="15" customHeight="1" x14ac:dyDescent="0.25">
      <c r="A6" s="32"/>
      <c r="B6" s="35" t="s">
        <v>1</v>
      </c>
    </row>
    <row r="7" spans="1:10" s="30" customFormat="1" ht="15" customHeight="1" x14ac:dyDescent="0.25">
      <c r="A7" s="32"/>
      <c r="B7" s="36"/>
    </row>
    <row r="8" spans="1:10" s="30" customFormat="1" ht="15" customHeight="1" x14ac:dyDescent="0.25">
      <c r="A8" s="37"/>
      <c r="B8" s="144" t="s">
        <v>111</v>
      </c>
      <c r="J8" s="39" t="s">
        <v>2</v>
      </c>
    </row>
    <row r="9" spans="1:10" s="30" customFormat="1" ht="9.9499999999999993" customHeight="1" x14ac:dyDescent="0.25">
      <c r="A9" s="37"/>
      <c r="B9" s="144"/>
    </row>
    <row r="10" spans="1:10" s="30" customFormat="1" ht="15" customHeight="1" x14ac:dyDescent="0.25">
      <c r="A10" s="37"/>
      <c r="B10" s="144" t="s">
        <v>112</v>
      </c>
      <c r="J10" s="39" t="s">
        <v>2</v>
      </c>
    </row>
    <row r="11" spans="1:10" s="30" customFormat="1" ht="9.9499999999999993" customHeight="1" x14ac:dyDescent="0.25">
      <c r="A11" s="37"/>
      <c r="B11" s="144"/>
    </row>
    <row r="12" spans="1:10" s="30" customFormat="1" ht="15" customHeight="1" x14ac:dyDescent="0.25">
      <c r="A12" s="37"/>
      <c r="B12" s="144" t="s">
        <v>113</v>
      </c>
      <c r="J12" s="40" t="s">
        <v>3</v>
      </c>
    </row>
    <row r="13" spans="1:10" s="30" customFormat="1" ht="9.9499999999999993" customHeight="1" x14ac:dyDescent="0.25">
      <c r="A13" s="37"/>
      <c r="B13" s="144"/>
      <c r="J13" s="41"/>
    </row>
    <row r="14" spans="1:10" s="30" customFormat="1" ht="15" customHeight="1" x14ac:dyDescent="0.25">
      <c r="A14" s="37"/>
      <c r="B14" s="144" t="s">
        <v>4</v>
      </c>
      <c r="J14" s="42" t="s">
        <v>5</v>
      </c>
    </row>
    <row r="15" spans="1:10" s="30" customFormat="1" ht="24.95" customHeight="1" x14ac:dyDescent="0.25">
      <c r="A15" s="37"/>
      <c r="B15" s="144"/>
    </row>
    <row r="16" spans="1:10" s="30" customFormat="1" ht="15" customHeight="1" x14ac:dyDescent="0.25">
      <c r="A16" s="37"/>
      <c r="B16" s="35" t="s">
        <v>6</v>
      </c>
    </row>
    <row r="17" spans="1:10" s="30" customFormat="1" ht="9.9499999999999993" customHeight="1" x14ac:dyDescent="0.25">
      <c r="A17" s="37"/>
      <c r="B17" s="145"/>
      <c r="C17" s="43"/>
      <c r="D17" s="43"/>
      <c r="E17" s="43"/>
      <c r="F17" s="43"/>
      <c r="G17" s="43"/>
      <c r="H17" s="43"/>
      <c r="I17" s="43"/>
      <c r="J17" s="43"/>
    </row>
    <row r="18" spans="1:10" s="30" customFormat="1" ht="15" customHeight="1" x14ac:dyDescent="0.25">
      <c r="A18" s="32"/>
      <c r="B18" s="142" t="s">
        <v>7</v>
      </c>
      <c r="C18" s="146"/>
      <c r="D18" s="146"/>
      <c r="E18" s="146"/>
      <c r="F18" s="146"/>
      <c r="G18" s="146"/>
      <c r="H18" s="146"/>
      <c r="I18" s="146"/>
      <c r="J18" s="146"/>
    </row>
    <row r="19" spans="1:10" s="30" customFormat="1" ht="15" customHeight="1" x14ac:dyDescent="0.25">
      <c r="A19" s="32"/>
      <c r="B19" s="143" t="s">
        <v>8</v>
      </c>
      <c r="C19" s="146"/>
      <c r="D19" s="146"/>
      <c r="E19" s="146"/>
      <c r="F19" s="146"/>
      <c r="G19" s="146"/>
      <c r="H19" s="146"/>
      <c r="I19" s="146"/>
      <c r="J19" s="146"/>
    </row>
    <row r="20" spans="1:10" s="30" customFormat="1" ht="15" customHeight="1" x14ac:dyDescent="0.25">
      <c r="A20" s="32"/>
      <c r="B20" s="142" t="s">
        <v>9</v>
      </c>
      <c r="C20" s="146"/>
      <c r="D20" s="146"/>
      <c r="E20" s="146"/>
      <c r="F20" s="146"/>
      <c r="G20" s="146"/>
      <c r="H20" s="146"/>
      <c r="I20" s="146"/>
      <c r="J20" s="146"/>
    </row>
    <row r="21" spans="1:10" s="30" customFormat="1" ht="9.9499999999999993" customHeight="1" x14ac:dyDescent="0.25">
      <c r="A21" s="31"/>
      <c r="B21" s="44"/>
      <c r="C21" s="43"/>
      <c r="D21" s="43"/>
      <c r="E21" s="43"/>
      <c r="F21" s="43"/>
      <c r="G21" s="43"/>
      <c r="H21" s="43"/>
      <c r="I21" s="43"/>
      <c r="J21" s="43"/>
    </row>
    <row r="22" spans="1:10" s="30" customFormat="1" ht="15" customHeight="1" x14ac:dyDescent="0.25">
      <c r="A22" s="31"/>
    </row>
    <row r="23" spans="1:10" s="30" customFormat="1" ht="15" customHeight="1" x14ac:dyDescent="0.25">
      <c r="A23" s="31"/>
      <c r="B23" s="31"/>
    </row>
    <row r="24" spans="1:10" s="30" customFormat="1" ht="15" customHeight="1" x14ac:dyDescent="0.25">
      <c r="A24" s="31"/>
      <c r="B24" s="31"/>
    </row>
    <row r="25" spans="1:10" s="30" customFormat="1" ht="15" customHeight="1" x14ac:dyDescent="0.25">
      <c r="A25" s="31"/>
      <c r="B25" s="31"/>
    </row>
    <row r="26" spans="1:10" s="30" customFormat="1" ht="15" customHeight="1" x14ac:dyDescent="0.25">
      <c r="A26" s="31"/>
      <c r="B26" s="31"/>
    </row>
    <row r="27" spans="1:10" s="30" customFormat="1" ht="15" customHeight="1" x14ac:dyDescent="0.25">
      <c r="A27" s="31"/>
      <c r="B27" s="31"/>
    </row>
    <row r="28" spans="1:10" s="30" customFormat="1" ht="15" customHeight="1" x14ac:dyDescent="0.25">
      <c r="A28" s="31"/>
      <c r="B28" s="31"/>
    </row>
    <row r="29" spans="1:10" s="30" customFormat="1" ht="15" customHeight="1" x14ac:dyDescent="0.25">
      <c r="A29" s="31"/>
      <c r="B29" s="31"/>
    </row>
    <row r="30" spans="1:10" s="30" customFormat="1" x14ac:dyDescent="0.25">
      <c r="A30" s="31"/>
      <c r="B30" s="31"/>
    </row>
    <row r="31" spans="1:10" s="30" customFormat="1" x14ac:dyDescent="0.25"/>
    <row r="32" spans="1:10" s="30" customFormat="1" x14ac:dyDescent="0.25"/>
    <row r="33" s="30" customFormat="1" x14ac:dyDescent="0.25"/>
    <row r="34" s="30" customFormat="1" x14ac:dyDescent="0.25"/>
    <row r="35" s="30" customFormat="1" x14ac:dyDescent="0.25"/>
    <row r="36" s="30" customFormat="1" x14ac:dyDescent="0.25"/>
    <row r="37" s="30" customFormat="1" x14ac:dyDescent="0.25"/>
    <row r="38" s="30" customFormat="1" x14ac:dyDescent="0.25"/>
    <row r="39" s="30" customFormat="1" x14ac:dyDescent="0.25"/>
    <row r="40" s="30" customFormat="1" x14ac:dyDescent="0.25"/>
    <row r="41" s="30" customFormat="1" x14ac:dyDescent="0.25"/>
    <row r="42" s="30" customFormat="1" x14ac:dyDescent="0.25"/>
    <row r="43" s="30" customFormat="1" x14ac:dyDescent="0.25"/>
    <row r="44" s="30" customFormat="1" x14ac:dyDescent="0.25"/>
    <row r="45" s="30" customFormat="1" x14ac:dyDescent="0.25"/>
    <row r="46" s="30" customFormat="1" x14ac:dyDescent="0.25"/>
    <row r="47" s="30" customFormat="1" x14ac:dyDescent="0.25"/>
    <row r="48" s="30" customFormat="1" x14ac:dyDescent="0.25"/>
    <row r="49" s="30" customFormat="1" x14ac:dyDescent="0.25"/>
    <row r="50" s="30" customFormat="1" x14ac:dyDescent="0.25"/>
    <row r="51" s="30" customFormat="1" x14ac:dyDescent="0.25"/>
    <row r="52" s="30" customFormat="1" x14ac:dyDescent="0.25"/>
    <row r="53" s="30" customFormat="1" x14ac:dyDescent="0.25"/>
    <row r="54" s="30" customFormat="1" x14ac:dyDescent="0.25"/>
    <row r="55" s="30" customFormat="1" x14ac:dyDescent="0.25"/>
    <row r="56" s="30" customFormat="1" x14ac:dyDescent="0.25"/>
    <row r="57" s="30" customFormat="1" x14ac:dyDescent="0.25"/>
    <row r="58" s="30" customFormat="1" x14ac:dyDescent="0.25"/>
    <row r="59" s="30" customFormat="1" x14ac:dyDescent="0.25"/>
    <row r="60" s="30" customFormat="1" x14ac:dyDescent="0.25"/>
    <row r="61" s="30" customFormat="1" x14ac:dyDescent="0.25"/>
    <row r="62" s="30" customFormat="1" x14ac:dyDescent="0.25"/>
    <row r="63" s="30" customFormat="1" x14ac:dyDescent="0.25"/>
    <row r="64" s="30" customFormat="1" x14ac:dyDescent="0.25"/>
    <row r="65" s="30" customFormat="1" x14ac:dyDescent="0.25"/>
    <row r="66" s="30" customFormat="1" x14ac:dyDescent="0.25"/>
    <row r="67" s="30" customFormat="1" x14ac:dyDescent="0.25"/>
    <row r="68" s="30" customFormat="1" x14ac:dyDescent="0.25"/>
    <row r="69" s="30" customFormat="1" x14ac:dyDescent="0.25"/>
    <row r="70" s="30" customFormat="1" x14ac:dyDescent="0.25"/>
    <row r="71" s="30" customFormat="1" x14ac:dyDescent="0.25"/>
    <row r="72" s="30" customFormat="1" x14ac:dyDescent="0.25"/>
    <row r="73" s="29" customFormat="1" x14ac:dyDescent="0.25"/>
    <row r="74" s="29" customFormat="1" x14ac:dyDescent="0.25"/>
    <row r="75" s="29" customFormat="1" x14ac:dyDescent="0.25"/>
    <row r="76" s="29" customFormat="1" x14ac:dyDescent="0.25"/>
    <row r="77" s="29" customFormat="1" x14ac:dyDescent="0.25"/>
    <row r="78" s="29" customFormat="1" x14ac:dyDescent="0.25"/>
    <row r="79" s="29" customFormat="1" x14ac:dyDescent="0.25"/>
    <row r="80" s="29" customFormat="1" x14ac:dyDescent="0.25"/>
    <row r="81" s="29" customFormat="1" x14ac:dyDescent="0.25"/>
    <row r="82" s="29" customFormat="1" x14ac:dyDescent="0.25"/>
    <row r="83" s="29" customFormat="1" x14ac:dyDescent="0.25"/>
    <row r="84" s="29" customFormat="1" x14ac:dyDescent="0.25"/>
    <row r="85" s="29" customFormat="1" x14ac:dyDescent="0.25"/>
    <row r="86" s="29" customFormat="1" x14ac:dyDescent="0.25"/>
    <row r="87" s="29" customFormat="1" x14ac:dyDescent="0.25"/>
    <row r="88" s="29" customFormat="1" x14ac:dyDescent="0.25"/>
    <row r="89" s="29" customFormat="1" x14ac:dyDescent="0.25"/>
    <row r="90" s="29" customFormat="1" x14ac:dyDescent="0.25"/>
    <row r="91" s="29" customFormat="1" x14ac:dyDescent="0.25"/>
    <row r="92" s="29" customFormat="1" x14ac:dyDescent="0.25"/>
    <row r="93" s="29" customFormat="1" x14ac:dyDescent="0.25"/>
    <row r="94" s="29" customFormat="1" x14ac:dyDescent="0.25"/>
    <row r="95" s="29" customFormat="1" x14ac:dyDescent="0.25"/>
    <row r="96" s="29" customFormat="1" x14ac:dyDescent="0.25"/>
    <row r="97" s="29" customFormat="1" x14ac:dyDescent="0.25"/>
    <row r="98" s="29" customFormat="1" x14ac:dyDescent="0.25"/>
    <row r="99" s="29" customFormat="1" x14ac:dyDescent="0.25"/>
    <row r="100" s="29" customFormat="1" x14ac:dyDescent="0.25"/>
    <row r="101" s="29" customFormat="1" x14ac:dyDescent="0.25"/>
    <row r="102" s="29" customFormat="1" x14ac:dyDescent="0.25"/>
    <row r="103" s="29" customFormat="1" x14ac:dyDescent="0.25"/>
    <row r="104" s="29" customFormat="1" x14ac:dyDescent="0.25"/>
    <row r="105" s="29" customFormat="1" x14ac:dyDescent="0.25"/>
    <row r="106" s="29" customFormat="1" x14ac:dyDescent="0.25"/>
    <row r="107" s="29" customFormat="1" x14ac:dyDescent="0.25"/>
    <row r="108" s="29" customFormat="1" x14ac:dyDescent="0.25"/>
    <row r="109" s="29" customFormat="1" x14ac:dyDescent="0.25"/>
    <row r="110" s="29" customFormat="1" x14ac:dyDescent="0.25"/>
    <row r="111" s="29" customFormat="1" x14ac:dyDescent="0.25"/>
    <row r="112" s="29" customFormat="1" x14ac:dyDescent="0.25"/>
    <row r="113" s="29" customFormat="1" x14ac:dyDescent="0.25"/>
    <row r="114" s="29" customFormat="1" x14ac:dyDescent="0.25"/>
    <row r="115" s="29" customFormat="1" x14ac:dyDescent="0.25"/>
    <row r="116" s="29" customFormat="1" x14ac:dyDescent="0.25"/>
    <row r="117" s="29" customFormat="1" x14ac:dyDescent="0.25"/>
    <row r="118" s="29" customFormat="1" x14ac:dyDescent="0.25"/>
    <row r="119" s="29" customFormat="1" x14ac:dyDescent="0.25"/>
    <row r="120" s="29" customFormat="1" x14ac:dyDescent="0.25"/>
    <row r="121" s="29" customFormat="1" x14ac:dyDescent="0.25"/>
    <row r="122" s="29" customFormat="1" x14ac:dyDescent="0.25"/>
    <row r="123" s="29" customFormat="1" x14ac:dyDescent="0.25"/>
    <row r="124" s="29" customFormat="1" x14ac:dyDescent="0.25"/>
    <row r="125" s="29" customFormat="1" x14ac:dyDescent="0.25"/>
    <row r="126" s="29" customFormat="1" x14ac:dyDescent="0.25"/>
    <row r="127" s="29" customFormat="1" x14ac:dyDescent="0.25"/>
    <row r="128" s="29" customFormat="1" x14ac:dyDescent="0.25"/>
    <row r="129" s="29" customFormat="1" x14ac:dyDescent="0.25"/>
    <row r="130" s="29" customFormat="1" x14ac:dyDescent="0.25"/>
    <row r="131" s="29" customFormat="1" x14ac:dyDescent="0.25"/>
    <row r="132" s="29" customFormat="1" x14ac:dyDescent="0.25"/>
    <row r="133" s="29" customFormat="1" x14ac:dyDescent="0.25"/>
    <row r="134" s="29" customFormat="1" x14ac:dyDescent="0.25"/>
    <row r="135" s="29" customFormat="1" x14ac:dyDescent="0.25"/>
    <row r="136" s="29" customFormat="1" x14ac:dyDescent="0.25"/>
    <row r="137" s="29" customFormat="1" x14ac:dyDescent="0.25"/>
    <row r="138" s="29" customFormat="1" x14ac:dyDescent="0.25"/>
    <row r="139" s="29" customFormat="1" x14ac:dyDescent="0.25"/>
    <row r="140" s="29" customFormat="1" x14ac:dyDescent="0.25"/>
    <row r="141" s="29" customFormat="1" x14ac:dyDescent="0.25"/>
    <row r="142" s="29" customFormat="1" x14ac:dyDescent="0.25"/>
    <row r="143" s="29" customFormat="1" x14ac:dyDescent="0.25"/>
    <row r="144" s="29" customFormat="1" x14ac:dyDescent="0.25"/>
    <row r="145" s="29" customFormat="1" x14ac:dyDescent="0.25"/>
    <row r="146" s="29" customFormat="1" x14ac:dyDescent="0.25"/>
    <row r="147" s="29" customFormat="1" x14ac:dyDescent="0.25"/>
    <row r="148" s="29" customFormat="1" x14ac:dyDescent="0.25"/>
    <row r="149" s="29" customFormat="1" x14ac:dyDescent="0.25"/>
    <row r="150" s="29" customFormat="1" x14ac:dyDescent="0.25"/>
    <row r="151" s="29" customFormat="1" x14ac:dyDescent="0.25"/>
    <row r="152" s="29" customFormat="1" x14ac:dyDescent="0.25"/>
    <row r="153" s="29" customFormat="1" x14ac:dyDescent="0.25"/>
    <row r="154" s="29" customFormat="1" x14ac:dyDescent="0.25"/>
    <row r="155" s="29" customFormat="1" x14ac:dyDescent="0.25"/>
    <row r="156" s="29" customFormat="1" x14ac:dyDescent="0.25"/>
    <row r="157" s="29" customFormat="1" x14ac:dyDescent="0.25"/>
    <row r="158" s="29" customFormat="1" x14ac:dyDescent="0.25"/>
    <row r="159" s="29" customFormat="1" x14ac:dyDescent="0.25"/>
    <row r="160" s="29" customFormat="1" x14ac:dyDescent="0.25"/>
    <row r="161" s="29" customFormat="1" x14ac:dyDescent="0.25"/>
    <row r="162" s="29" customFormat="1" x14ac:dyDescent="0.25"/>
    <row r="163" s="29" customFormat="1" x14ac:dyDescent="0.25"/>
    <row r="164" s="29" customFormat="1" x14ac:dyDescent="0.25"/>
    <row r="165" s="29" customFormat="1" x14ac:dyDescent="0.25"/>
    <row r="166" s="29" customFormat="1" x14ac:dyDescent="0.25"/>
    <row r="167" s="29" customFormat="1" x14ac:dyDescent="0.25"/>
    <row r="168" s="29" customFormat="1" x14ac:dyDescent="0.25"/>
    <row r="169" s="29" customFormat="1" x14ac:dyDescent="0.25"/>
    <row r="170" s="29" customFormat="1" x14ac:dyDescent="0.25"/>
    <row r="171" s="29" customFormat="1" x14ac:dyDescent="0.25"/>
    <row r="172" s="29" customFormat="1" x14ac:dyDescent="0.25"/>
    <row r="173" s="29" customFormat="1" x14ac:dyDescent="0.25"/>
    <row r="174" s="29" customFormat="1" x14ac:dyDescent="0.25"/>
    <row r="175" s="29" customFormat="1" x14ac:dyDescent="0.25"/>
    <row r="176" s="29" customFormat="1" x14ac:dyDescent="0.25"/>
    <row r="177" s="29" customFormat="1" x14ac:dyDescent="0.25"/>
    <row r="178" s="29" customFormat="1" x14ac:dyDescent="0.25"/>
    <row r="179" s="29" customFormat="1" x14ac:dyDescent="0.25"/>
    <row r="180" s="29" customFormat="1" x14ac:dyDescent="0.25"/>
    <row r="181" s="29" customFormat="1" x14ac:dyDescent="0.25"/>
    <row r="182" s="29" customFormat="1" x14ac:dyDescent="0.25"/>
    <row r="183" s="29" customFormat="1" x14ac:dyDescent="0.25"/>
    <row r="184" s="29" customFormat="1" x14ac:dyDescent="0.25"/>
    <row r="185" s="29" customFormat="1" x14ac:dyDescent="0.25"/>
    <row r="186" s="29" customFormat="1" x14ac:dyDescent="0.25"/>
    <row r="187" s="29" customFormat="1" x14ac:dyDescent="0.25"/>
    <row r="188" s="29" customFormat="1" x14ac:dyDescent="0.25"/>
    <row r="189" s="29" customFormat="1" x14ac:dyDescent="0.25"/>
    <row r="190" s="29" customFormat="1" x14ac:dyDescent="0.25"/>
    <row r="191" s="29" customFormat="1" x14ac:dyDescent="0.25"/>
    <row r="192" s="29" customFormat="1" x14ac:dyDescent="0.25"/>
    <row r="193" s="29" customFormat="1" x14ac:dyDescent="0.25"/>
    <row r="194" s="29" customFormat="1" x14ac:dyDescent="0.25"/>
    <row r="195" s="29" customFormat="1" x14ac:dyDescent="0.25"/>
    <row r="196" s="29" customFormat="1" x14ac:dyDescent="0.25"/>
    <row r="197" s="29" customFormat="1" x14ac:dyDescent="0.25"/>
    <row r="198" s="29" customFormat="1" x14ac:dyDescent="0.25"/>
    <row r="199" s="29" customFormat="1" x14ac:dyDescent="0.25"/>
    <row r="200" s="29" customFormat="1" x14ac:dyDescent="0.25"/>
    <row r="201" s="29" customFormat="1" x14ac:dyDescent="0.25"/>
    <row r="202" s="29" customFormat="1" x14ac:dyDescent="0.25"/>
    <row r="203" s="29" customFormat="1" x14ac:dyDescent="0.25"/>
    <row r="204" s="29" customFormat="1" x14ac:dyDescent="0.25"/>
    <row r="205" s="29" customFormat="1" x14ac:dyDescent="0.25"/>
    <row r="206" s="29" customFormat="1" x14ac:dyDescent="0.25"/>
    <row r="207" s="29" customFormat="1" x14ac:dyDescent="0.25"/>
    <row r="208" s="29" customFormat="1" x14ac:dyDescent="0.25"/>
    <row r="209" s="29" customFormat="1" x14ac:dyDescent="0.25"/>
    <row r="210" s="29" customFormat="1" x14ac:dyDescent="0.25"/>
    <row r="211" s="29" customFormat="1" x14ac:dyDescent="0.25"/>
    <row r="212" s="29" customFormat="1" x14ac:dyDescent="0.25"/>
    <row r="213" s="29" customFormat="1" x14ac:dyDescent="0.25"/>
    <row r="214" s="29" customFormat="1" x14ac:dyDescent="0.25"/>
    <row r="215" s="29" customFormat="1" x14ac:dyDescent="0.25"/>
    <row r="216" s="29" customFormat="1" x14ac:dyDescent="0.25"/>
    <row r="217" s="29" customFormat="1" x14ac:dyDescent="0.25"/>
    <row r="218" s="29" customFormat="1" x14ac:dyDescent="0.25"/>
    <row r="219" s="29" customFormat="1" x14ac:dyDescent="0.25"/>
    <row r="220" s="29" customFormat="1" x14ac:dyDescent="0.25"/>
    <row r="221" s="29" customFormat="1" x14ac:dyDescent="0.25"/>
    <row r="222" s="29" customFormat="1" x14ac:dyDescent="0.25"/>
    <row r="223" s="29" customFormat="1" x14ac:dyDescent="0.25"/>
    <row r="224" s="29" customFormat="1" x14ac:dyDescent="0.25"/>
    <row r="225" s="29" customFormat="1" x14ac:dyDescent="0.25"/>
    <row r="226" s="29" customFormat="1" x14ac:dyDescent="0.25"/>
    <row r="227" s="29" customFormat="1" x14ac:dyDescent="0.25"/>
  </sheetData>
  <sheetProtection algorithmName="SHA-512" hashValue="QHlBimnJoUV07K1Kad36gfuSWJIY7650nd9Lk50U1ZrETHvh+c48ePcCJ9w+0+ArLPkZhSaQE3Sp/BeHmFhjFA==" saltValue="VfcIqgZLFJR4+kJuQSagfA==" spinCount="100000" sheet="1" objects="1" scenarios="1" selectLockedCell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2"/>
  <sheetViews>
    <sheetView showGridLines="0" workbookViewId="0">
      <selection activeCell="C6" sqref="C6"/>
    </sheetView>
  </sheetViews>
  <sheetFormatPr baseColWidth="10" defaultColWidth="9.140625" defaultRowHeight="15" x14ac:dyDescent="0.25"/>
  <cols>
    <col min="1" max="1" width="3.7109375" style="1" customWidth="1"/>
    <col min="2" max="2" width="12.28515625" style="1" customWidth="1"/>
    <col min="3" max="3" width="17.28515625" style="1" customWidth="1"/>
    <col min="4" max="4" width="3.7109375" style="1" customWidth="1"/>
    <col min="5" max="9" width="15.7109375" style="1" customWidth="1"/>
    <col min="10" max="10" width="3.7109375" style="1" customWidth="1"/>
    <col min="11" max="15" width="15.7109375" style="1" customWidth="1"/>
  </cols>
  <sheetData>
    <row r="1" spans="2:16" s="148" customFormat="1" x14ac:dyDescent="0.25"/>
    <row r="2" spans="2:16" s="148" customFormat="1" ht="18.75" customHeight="1" x14ac:dyDescent="0.3">
      <c r="B2" s="45" t="s">
        <v>10</v>
      </c>
      <c r="C2" s="45"/>
      <c r="D2" s="45"/>
      <c r="E2" s="31"/>
      <c r="F2" s="31"/>
      <c r="G2" s="31"/>
      <c r="H2" s="31"/>
      <c r="I2" s="31"/>
      <c r="J2" s="31"/>
      <c r="K2" s="31"/>
      <c r="L2" s="31"/>
      <c r="M2" s="31"/>
      <c r="N2" s="31"/>
      <c r="O2" s="31"/>
      <c r="P2" s="31"/>
    </row>
    <row r="3" spans="2:16" s="148" customFormat="1" x14ac:dyDescent="0.25">
      <c r="B3" s="31"/>
      <c r="C3" s="31"/>
      <c r="D3" s="31"/>
      <c r="E3" s="31"/>
      <c r="F3" s="31"/>
      <c r="G3" s="31"/>
      <c r="H3" s="31"/>
      <c r="I3" s="31"/>
      <c r="J3" s="31"/>
      <c r="K3" s="31"/>
      <c r="L3" s="31"/>
      <c r="M3" s="31"/>
      <c r="N3" s="31"/>
      <c r="O3" s="31"/>
      <c r="P3" s="31"/>
    </row>
    <row r="4" spans="2:16" s="148" customFormat="1" ht="15.75" customHeight="1" x14ac:dyDescent="0.25">
      <c r="B4" s="46" t="s">
        <v>11</v>
      </c>
      <c r="C4" s="31"/>
      <c r="D4" s="31"/>
      <c r="E4" s="47" t="s">
        <v>12</v>
      </c>
      <c r="F4" s="31"/>
      <c r="G4" s="31"/>
      <c r="H4" s="31"/>
      <c r="I4" s="31"/>
      <c r="J4" s="31"/>
      <c r="K4" s="31"/>
      <c r="L4" s="31"/>
      <c r="M4" s="31"/>
      <c r="N4" s="31"/>
      <c r="O4" s="31"/>
      <c r="P4" s="31"/>
    </row>
    <row r="5" spans="2:16" s="148" customFormat="1" x14ac:dyDescent="0.25">
      <c r="B5" s="155" t="s">
        <v>13</v>
      </c>
      <c r="C5" s="156" t="s">
        <v>14</v>
      </c>
      <c r="D5" s="31"/>
      <c r="E5" s="48"/>
      <c r="F5" s="49"/>
      <c r="G5" s="49"/>
      <c r="H5" s="49"/>
      <c r="I5" s="50"/>
      <c r="J5" s="31"/>
      <c r="K5" s="31"/>
      <c r="L5" s="31"/>
      <c r="M5" s="31"/>
      <c r="N5" s="31"/>
      <c r="O5" s="31"/>
      <c r="P5" s="31"/>
    </row>
    <row r="6" spans="2:16" s="148" customFormat="1" ht="15" customHeight="1" x14ac:dyDescent="0.25">
      <c r="B6" s="51" t="s">
        <v>15</v>
      </c>
      <c r="C6" s="28"/>
      <c r="D6" s="31"/>
      <c r="E6" s="53" t="s">
        <v>16</v>
      </c>
      <c r="F6" s="44"/>
      <c r="G6" s="44"/>
      <c r="H6" s="44"/>
      <c r="I6" s="54"/>
      <c r="J6" s="31"/>
      <c r="K6" s="31"/>
      <c r="L6" s="31"/>
      <c r="M6" s="31"/>
      <c r="N6" s="31"/>
      <c r="O6" s="31"/>
      <c r="P6" s="31"/>
    </row>
    <row r="7" spans="2:16" s="148" customFormat="1" ht="15" customHeight="1" x14ac:dyDescent="0.25">
      <c r="B7" s="51" t="s">
        <v>17</v>
      </c>
      <c r="C7" s="28"/>
      <c r="D7" s="31"/>
      <c r="E7" s="53" t="s">
        <v>18</v>
      </c>
      <c r="F7" s="55"/>
      <c r="G7" s="55"/>
      <c r="H7" s="55"/>
      <c r="I7" s="56"/>
      <c r="J7" s="31"/>
      <c r="K7" s="31"/>
      <c r="L7" s="31"/>
      <c r="M7" s="31"/>
      <c r="N7" s="31"/>
      <c r="O7" s="31"/>
      <c r="P7" s="31"/>
    </row>
    <row r="8" spans="2:16" s="148" customFormat="1" x14ac:dyDescent="0.25">
      <c r="B8" s="51" t="s">
        <v>19</v>
      </c>
      <c r="C8" s="28"/>
      <c r="D8" s="31"/>
      <c r="E8" s="53" t="s">
        <v>20</v>
      </c>
      <c r="F8" s="55"/>
      <c r="G8" s="55"/>
      <c r="H8" s="55"/>
      <c r="I8" s="56"/>
      <c r="J8" s="31"/>
      <c r="K8" s="31"/>
      <c r="L8" s="31"/>
      <c r="M8" s="31"/>
      <c r="N8" s="31"/>
      <c r="O8" s="31"/>
      <c r="P8" s="31"/>
    </row>
    <row r="9" spans="2:16" s="148" customFormat="1" x14ac:dyDescent="0.25">
      <c r="B9" s="51" t="s">
        <v>21</v>
      </c>
      <c r="C9" s="28"/>
      <c r="D9" s="31"/>
      <c r="E9" s="53" t="s">
        <v>22</v>
      </c>
      <c r="F9" s="44"/>
      <c r="G9" s="44"/>
      <c r="H9" s="44"/>
      <c r="I9" s="54"/>
      <c r="J9" s="31"/>
      <c r="K9" s="31"/>
      <c r="L9" s="31"/>
      <c r="M9" s="31"/>
      <c r="N9" s="31"/>
      <c r="O9" s="31"/>
      <c r="P9" s="31"/>
    </row>
    <row r="10" spans="2:16" s="148" customFormat="1" x14ac:dyDescent="0.25">
      <c r="B10" s="57" t="s">
        <v>23</v>
      </c>
      <c r="C10" s="2"/>
      <c r="D10" s="31"/>
      <c r="E10" s="58"/>
      <c r="F10" s="59"/>
      <c r="G10" s="59"/>
      <c r="H10" s="59"/>
      <c r="I10" s="60"/>
      <c r="J10" s="31"/>
      <c r="K10" s="31"/>
      <c r="L10" s="31"/>
      <c r="M10" s="31"/>
      <c r="N10" s="31"/>
      <c r="O10" s="31"/>
      <c r="P10" s="31"/>
    </row>
    <row r="11" spans="2:16" s="148" customFormat="1" x14ac:dyDescent="0.25">
      <c r="B11" s="31"/>
      <c r="C11" s="31"/>
      <c r="D11" s="31"/>
      <c r="E11" s="31"/>
      <c r="F11" s="31"/>
      <c r="G11" s="31"/>
      <c r="H11" s="31"/>
      <c r="I11" s="31"/>
      <c r="J11" s="31"/>
      <c r="K11" s="31"/>
      <c r="L11" s="31"/>
      <c r="M11" s="31"/>
      <c r="N11" s="31"/>
      <c r="O11" s="31"/>
      <c r="P11" s="31"/>
    </row>
    <row r="12" spans="2:16" s="148" customFormat="1" ht="15.75" customHeight="1" x14ac:dyDescent="0.25">
      <c r="B12" s="31"/>
      <c r="C12" s="46"/>
      <c r="D12" s="46"/>
      <c r="E12" s="31"/>
      <c r="F12" s="31"/>
      <c r="G12" s="31"/>
      <c r="H12" s="31"/>
      <c r="I12" s="31"/>
      <c r="J12" s="31"/>
      <c r="K12" s="31"/>
      <c r="L12" s="31"/>
      <c r="M12" s="31"/>
      <c r="N12" s="31"/>
      <c r="O12" s="31"/>
      <c r="P12" s="31"/>
    </row>
    <row r="13" spans="2:16" s="148" customFormat="1" ht="15.75" customHeight="1" x14ac:dyDescent="0.25">
      <c r="B13" s="46" t="s">
        <v>24</v>
      </c>
      <c r="C13" s="46"/>
      <c r="D13" s="46"/>
      <c r="E13" s="46" t="s">
        <v>25</v>
      </c>
      <c r="F13" s="31"/>
      <c r="G13" s="31"/>
      <c r="H13" s="31"/>
      <c r="I13" s="31"/>
      <c r="J13" s="31"/>
      <c r="K13" s="46" t="s">
        <v>26</v>
      </c>
      <c r="L13" s="31"/>
      <c r="M13" s="31"/>
      <c r="N13" s="31"/>
      <c r="O13" s="31"/>
      <c r="P13" s="31"/>
    </row>
    <row r="14" spans="2:16" s="148" customFormat="1" x14ac:dyDescent="0.25">
      <c r="B14" s="180" t="s">
        <v>27</v>
      </c>
      <c r="C14" s="182" t="s">
        <v>28</v>
      </c>
      <c r="D14" s="31"/>
      <c r="E14" s="184" t="s">
        <v>29</v>
      </c>
      <c r="F14" s="185"/>
      <c r="G14" s="185"/>
      <c r="H14" s="185"/>
      <c r="I14" s="186"/>
      <c r="J14" s="31"/>
      <c r="K14" s="187" t="str">
        <f>IF(C6="","",C6)</f>
        <v/>
      </c>
      <c r="L14" s="174" t="str">
        <f>IF(C7="","",C7)</f>
        <v/>
      </c>
      <c r="M14" s="174" t="str">
        <f>IF(C8="","",C8)</f>
        <v/>
      </c>
      <c r="N14" s="174" t="str">
        <f>IF(C9="","",C9)</f>
        <v/>
      </c>
      <c r="O14" s="176" t="str">
        <f>IF(C10="","",C10)</f>
        <v/>
      </c>
      <c r="P14" s="31"/>
    </row>
    <row r="15" spans="2:16" s="148" customFormat="1" x14ac:dyDescent="0.25">
      <c r="B15" s="181"/>
      <c r="C15" s="183"/>
      <c r="D15" s="61"/>
      <c r="E15" s="157">
        <v>1</v>
      </c>
      <c r="F15" s="158">
        <v>2</v>
      </c>
      <c r="G15" s="158">
        <v>3</v>
      </c>
      <c r="H15" s="158">
        <v>4</v>
      </c>
      <c r="I15" s="159">
        <v>5</v>
      </c>
      <c r="J15" s="31"/>
      <c r="K15" s="188"/>
      <c r="L15" s="175"/>
      <c r="M15" s="175"/>
      <c r="N15" s="175"/>
      <c r="O15" s="177"/>
      <c r="P15" s="31"/>
    </row>
    <row r="16" spans="2:16" s="148" customFormat="1" x14ac:dyDescent="0.25">
      <c r="B16" s="62" t="s">
        <v>30</v>
      </c>
      <c r="C16" s="3"/>
      <c r="D16" s="178" t="s">
        <v>32</v>
      </c>
      <c r="E16" s="15"/>
      <c r="F16" s="16"/>
      <c r="G16" s="16"/>
      <c r="H16" s="16"/>
      <c r="I16" s="17"/>
      <c r="J16" s="178" t="s">
        <v>32</v>
      </c>
      <c r="K16" s="6"/>
      <c r="L16" s="9"/>
      <c r="M16" s="9"/>
      <c r="N16" s="9"/>
      <c r="O16" s="10"/>
      <c r="P16" s="31"/>
    </row>
    <row r="17" spans="2:16" s="148" customFormat="1" x14ac:dyDescent="0.25">
      <c r="B17" s="66" t="s">
        <v>35</v>
      </c>
      <c r="C17" s="4"/>
      <c r="D17" s="179"/>
      <c r="E17" s="18"/>
      <c r="F17" s="19"/>
      <c r="G17" s="19"/>
      <c r="H17" s="19"/>
      <c r="I17" s="20"/>
      <c r="J17" s="179"/>
      <c r="K17" s="7"/>
      <c r="L17" s="11"/>
      <c r="M17" s="11"/>
      <c r="N17" s="11"/>
      <c r="O17" s="12"/>
      <c r="P17" s="31"/>
    </row>
    <row r="18" spans="2:16" s="148" customFormat="1" x14ac:dyDescent="0.25">
      <c r="B18" s="66" t="s">
        <v>36</v>
      </c>
      <c r="C18" s="4"/>
      <c r="D18" s="179"/>
      <c r="E18" s="18"/>
      <c r="F18" s="19"/>
      <c r="G18" s="19"/>
      <c r="H18" s="19"/>
      <c r="I18" s="20"/>
      <c r="J18" s="179"/>
      <c r="K18" s="7"/>
      <c r="L18" s="11"/>
      <c r="M18" s="11"/>
      <c r="N18" s="11"/>
      <c r="O18" s="12"/>
      <c r="P18" s="31"/>
    </row>
    <row r="19" spans="2:16" s="148" customFormat="1" x14ac:dyDescent="0.25">
      <c r="B19" s="66" t="s">
        <v>37</v>
      </c>
      <c r="C19" s="4"/>
      <c r="D19" s="179"/>
      <c r="E19" s="18"/>
      <c r="F19" s="19"/>
      <c r="G19" s="19"/>
      <c r="H19" s="19"/>
      <c r="I19" s="20"/>
      <c r="J19" s="179"/>
      <c r="K19" s="7"/>
      <c r="L19" s="11"/>
      <c r="M19" s="11"/>
      <c r="N19" s="11"/>
      <c r="O19" s="12"/>
      <c r="P19" s="31"/>
    </row>
    <row r="20" spans="2:16" s="148" customFormat="1" x14ac:dyDescent="0.25">
      <c r="B20" s="66" t="s">
        <v>38</v>
      </c>
      <c r="C20" s="4"/>
      <c r="D20" s="179"/>
      <c r="E20" s="18"/>
      <c r="F20" s="19"/>
      <c r="G20" s="19"/>
      <c r="H20" s="19"/>
      <c r="I20" s="20"/>
      <c r="J20" s="179"/>
      <c r="K20" s="7"/>
      <c r="L20" s="11"/>
      <c r="M20" s="11"/>
      <c r="N20" s="11"/>
      <c r="O20" s="12"/>
      <c r="P20" s="31"/>
    </row>
    <row r="21" spans="2:16" s="148" customFormat="1" x14ac:dyDescent="0.25">
      <c r="B21" s="66" t="s">
        <v>39</v>
      </c>
      <c r="C21" s="4"/>
      <c r="D21" s="179"/>
      <c r="E21" s="18"/>
      <c r="F21" s="19"/>
      <c r="G21" s="19"/>
      <c r="H21" s="19"/>
      <c r="I21" s="20"/>
      <c r="J21" s="179"/>
      <c r="K21" s="7"/>
      <c r="L21" s="11"/>
      <c r="M21" s="11"/>
      <c r="N21" s="11"/>
      <c r="O21" s="12"/>
      <c r="P21" s="31"/>
    </row>
    <row r="22" spans="2:16" s="148" customFormat="1" x14ac:dyDescent="0.25">
      <c r="B22" s="66" t="s">
        <v>40</v>
      </c>
      <c r="C22" s="4"/>
      <c r="D22" s="179"/>
      <c r="E22" s="18"/>
      <c r="F22" s="19"/>
      <c r="G22" s="19"/>
      <c r="H22" s="19"/>
      <c r="I22" s="20"/>
      <c r="J22" s="179"/>
      <c r="K22" s="7"/>
      <c r="L22" s="11"/>
      <c r="M22" s="11"/>
      <c r="N22" s="11"/>
      <c r="O22" s="12"/>
      <c r="P22" s="31"/>
    </row>
    <row r="23" spans="2:16" s="148" customFormat="1" x14ac:dyDescent="0.25">
      <c r="B23" s="66" t="s">
        <v>41</v>
      </c>
      <c r="C23" s="4"/>
      <c r="D23" s="179"/>
      <c r="E23" s="18"/>
      <c r="F23" s="19"/>
      <c r="G23" s="19"/>
      <c r="H23" s="19"/>
      <c r="I23" s="20"/>
      <c r="J23" s="179"/>
      <c r="K23" s="7"/>
      <c r="L23" s="11"/>
      <c r="M23" s="11"/>
      <c r="N23" s="11"/>
      <c r="O23" s="12"/>
      <c r="P23" s="31"/>
    </row>
    <row r="24" spans="2:16" s="148" customFormat="1" ht="15" customHeight="1" x14ac:dyDescent="0.25">
      <c r="B24" s="66" t="s">
        <v>42</v>
      </c>
      <c r="C24" s="4"/>
      <c r="D24" s="179"/>
      <c r="E24" s="18"/>
      <c r="F24" s="19"/>
      <c r="G24" s="19"/>
      <c r="H24" s="19"/>
      <c r="I24" s="20"/>
      <c r="J24" s="179"/>
      <c r="K24" s="7"/>
      <c r="L24" s="11"/>
      <c r="M24" s="11"/>
      <c r="N24" s="11"/>
      <c r="O24" s="12"/>
      <c r="P24" s="31"/>
    </row>
    <row r="25" spans="2:16" s="148" customFormat="1" ht="15" customHeight="1" x14ac:dyDescent="0.25">
      <c r="B25" s="67" t="s">
        <v>43</v>
      </c>
      <c r="C25" s="5"/>
      <c r="D25" s="179"/>
      <c r="E25" s="21"/>
      <c r="F25" s="22"/>
      <c r="G25" s="22"/>
      <c r="H25" s="22"/>
      <c r="I25" s="23"/>
      <c r="J25" s="179"/>
      <c r="K25" s="8"/>
      <c r="L25" s="13"/>
      <c r="M25" s="13"/>
      <c r="N25" s="13"/>
      <c r="O25" s="14"/>
      <c r="P25" s="31"/>
    </row>
    <row r="26" spans="2:16" s="148" customFormat="1" ht="7.5" customHeight="1" x14ac:dyDescent="0.25">
      <c r="B26" s="68"/>
      <c r="C26" s="69"/>
      <c r="D26" s="70"/>
      <c r="E26" s="31"/>
      <c r="F26" s="31"/>
      <c r="G26" s="31"/>
      <c r="H26" s="31"/>
      <c r="I26" s="31"/>
      <c r="J26" s="70"/>
      <c r="K26" s="71"/>
      <c r="L26" s="71"/>
      <c r="M26" s="71"/>
      <c r="N26" s="71"/>
      <c r="O26" s="71"/>
      <c r="P26" s="31"/>
    </row>
    <row r="27" spans="2:16" s="148" customFormat="1" ht="15" customHeight="1" x14ac:dyDescent="0.25">
      <c r="B27" s="38" t="s">
        <v>44</v>
      </c>
      <c r="C27" s="69"/>
      <c r="D27" s="70"/>
      <c r="E27" s="31" t="s">
        <v>44</v>
      </c>
      <c r="F27" s="31"/>
      <c r="G27" s="31"/>
      <c r="H27" s="31"/>
      <c r="I27" s="31"/>
      <c r="J27" s="70"/>
      <c r="K27" s="72" t="s">
        <v>45</v>
      </c>
      <c r="L27" s="71"/>
      <c r="M27" s="71"/>
      <c r="N27" s="71"/>
      <c r="O27" s="71"/>
      <c r="P27" s="31"/>
    </row>
    <row r="28" spans="2:16" s="148" customFormat="1" ht="15" customHeight="1" x14ac:dyDescent="0.25">
      <c r="B28" s="62" t="s">
        <v>30</v>
      </c>
      <c r="C28" s="63" t="s">
        <v>31</v>
      </c>
      <c r="D28" s="70"/>
      <c r="E28" s="73" t="s">
        <v>33</v>
      </c>
      <c r="F28" s="74" t="s">
        <v>46</v>
      </c>
      <c r="G28" s="74" t="s">
        <v>47</v>
      </c>
      <c r="H28" s="74" t="s">
        <v>48</v>
      </c>
      <c r="I28" s="52" t="s">
        <v>34</v>
      </c>
      <c r="J28" s="70"/>
      <c r="K28" s="75">
        <v>1</v>
      </c>
      <c r="L28" s="76">
        <v>3</v>
      </c>
      <c r="M28" s="76">
        <v>2</v>
      </c>
      <c r="N28" s="64"/>
      <c r="O28" s="65"/>
      <c r="P28" s="31"/>
    </row>
    <row r="29" spans="2:16" s="148" customFormat="1" ht="15" customHeight="1" x14ac:dyDescent="0.25">
      <c r="B29" s="68"/>
      <c r="C29" s="69"/>
      <c r="D29" s="70"/>
      <c r="E29" s="31"/>
      <c r="F29" s="31"/>
      <c r="G29" s="31"/>
      <c r="H29" s="31"/>
      <c r="I29" s="31"/>
      <c r="J29" s="70"/>
      <c r="K29" s="71"/>
      <c r="L29" s="71"/>
      <c r="M29" s="71"/>
      <c r="N29" s="71"/>
      <c r="O29" s="71"/>
      <c r="P29" s="31"/>
    </row>
    <row r="30" spans="2:16" s="148" customFormat="1" ht="15" customHeight="1" x14ac:dyDescent="0.25">
      <c r="B30" s="77" t="s">
        <v>6</v>
      </c>
      <c r="C30" s="31"/>
      <c r="D30" s="31"/>
      <c r="E30" s="47" t="s">
        <v>6</v>
      </c>
      <c r="F30" s="31"/>
      <c r="G30" s="31"/>
      <c r="H30" s="31"/>
      <c r="I30" s="31"/>
      <c r="J30" s="31"/>
      <c r="K30" s="47" t="s">
        <v>6</v>
      </c>
      <c r="L30" s="31"/>
      <c r="M30" s="31"/>
      <c r="N30" s="31"/>
      <c r="O30" s="31"/>
      <c r="P30" s="31"/>
    </row>
    <row r="31" spans="2:16" s="148" customFormat="1" ht="15" customHeight="1" x14ac:dyDescent="0.25">
      <c r="B31" s="169" t="s">
        <v>49</v>
      </c>
      <c r="C31" s="168"/>
      <c r="D31" s="31"/>
      <c r="E31" s="166" t="s">
        <v>115</v>
      </c>
      <c r="F31" s="167"/>
      <c r="G31" s="167"/>
      <c r="H31" s="167"/>
      <c r="I31" s="168"/>
      <c r="J31" s="31"/>
      <c r="K31" s="78" t="s">
        <v>50</v>
      </c>
      <c r="L31" s="49"/>
      <c r="M31" s="49"/>
      <c r="N31" s="49"/>
      <c r="O31" s="50"/>
      <c r="P31" s="31"/>
    </row>
    <row r="32" spans="2:16" s="148" customFormat="1" x14ac:dyDescent="0.25">
      <c r="B32" s="170"/>
      <c r="C32" s="171"/>
      <c r="D32" s="31"/>
      <c r="E32" s="79"/>
      <c r="F32" s="55"/>
      <c r="G32" s="55"/>
      <c r="H32" s="55"/>
      <c r="I32" s="56"/>
      <c r="J32" s="31"/>
      <c r="K32" s="80"/>
      <c r="L32" s="44"/>
      <c r="M32" s="44"/>
      <c r="N32" s="44"/>
      <c r="O32" s="54"/>
      <c r="P32" s="31"/>
    </row>
    <row r="33" spans="2:16" s="148" customFormat="1" x14ac:dyDescent="0.25">
      <c r="B33" s="170"/>
      <c r="C33" s="171"/>
      <c r="D33" s="31"/>
      <c r="E33" s="81" t="s">
        <v>51</v>
      </c>
      <c r="F33" s="82" t="s">
        <v>114</v>
      </c>
      <c r="G33" s="55"/>
      <c r="H33" s="55"/>
      <c r="I33" s="56"/>
      <c r="J33" s="31"/>
      <c r="K33" s="80"/>
      <c r="L33" s="44"/>
      <c r="M33" s="44"/>
      <c r="N33" s="44"/>
      <c r="O33" s="54"/>
      <c r="P33" s="31"/>
    </row>
    <row r="34" spans="2:16" s="148" customFormat="1" x14ac:dyDescent="0.25">
      <c r="B34" s="170"/>
      <c r="C34" s="171"/>
      <c r="D34" s="31"/>
      <c r="E34" s="53"/>
      <c r="F34" s="82" t="s">
        <v>52</v>
      </c>
      <c r="G34" s="55"/>
      <c r="H34" s="55"/>
      <c r="I34" s="56"/>
      <c r="J34" s="31"/>
      <c r="K34" s="80"/>
      <c r="L34" s="44"/>
      <c r="M34" s="44"/>
      <c r="N34" s="44"/>
      <c r="O34" s="54"/>
      <c r="P34" s="31"/>
    </row>
    <row r="35" spans="2:16" s="148" customFormat="1" x14ac:dyDescent="0.25">
      <c r="B35" s="170"/>
      <c r="C35" s="171"/>
      <c r="D35" s="31"/>
      <c r="E35" s="53"/>
      <c r="F35" s="82" t="s">
        <v>53</v>
      </c>
      <c r="G35" s="55"/>
      <c r="H35" s="55"/>
      <c r="I35" s="56"/>
      <c r="J35" s="31"/>
      <c r="K35" s="80"/>
      <c r="L35" s="44"/>
      <c r="M35" s="44"/>
      <c r="N35" s="44"/>
      <c r="O35" s="54"/>
      <c r="P35" s="31"/>
    </row>
    <row r="36" spans="2:16" s="148" customFormat="1" x14ac:dyDescent="0.25">
      <c r="B36" s="170"/>
      <c r="C36" s="171"/>
      <c r="D36" s="31"/>
      <c r="E36" s="53"/>
      <c r="F36" s="82" t="s">
        <v>54</v>
      </c>
      <c r="G36" s="44"/>
      <c r="H36" s="55"/>
      <c r="I36" s="56"/>
      <c r="J36" s="31"/>
      <c r="K36" s="80"/>
      <c r="L36" s="44"/>
      <c r="M36" s="44"/>
      <c r="N36" s="44"/>
      <c r="O36" s="54"/>
      <c r="P36" s="31"/>
    </row>
    <row r="37" spans="2:16" s="148" customFormat="1" x14ac:dyDescent="0.25">
      <c r="B37" s="172"/>
      <c r="C37" s="173"/>
      <c r="D37" s="31"/>
      <c r="E37" s="83"/>
      <c r="F37" s="59"/>
      <c r="G37" s="59"/>
      <c r="H37" s="59"/>
      <c r="I37" s="60"/>
      <c r="J37" s="31"/>
      <c r="K37" s="83"/>
      <c r="L37" s="59"/>
      <c r="M37" s="59"/>
      <c r="N37" s="59"/>
      <c r="O37" s="60"/>
      <c r="P37" s="31"/>
    </row>
    <row r="38" spans="2:16" s="148" customFormat="1" x14ac:dyDescent="0.25"/>
    <row r="39" spans="2:16" s="148" customFormat="1" x14ac:dyDescent="0.25"/>
    <row r="40" spans="2:16" s="148" customFormat="1" x14ac:dyDescent="0.25"/>
    <row r="41" spans="2:16" s="148" customFormat="1" x14ac:dyDescent="0.25"/>
    <row r="42" spans="2:16" s="148" customFormat="1" x14ac:dyDescent="0.25"/>
    <row r="43" spans="2:16" s="148" customFormat="1" x14ac:dyDescent="0.25"/>
    <row r="44" spans="2:16" s="148" customFormat="1" x14ac:dyDescent="0.25"/>
    <row r="45" spans="2:16" s="148" customFormat="1" x14ac:dyDescent="0.25"/>
    <row r="46" spans="2:16" s="148" customFormat="1" x14ac:dyDescent="0.25"/>
    <row r="47" spans="2:16" s="148" customFormat="1" x14ac:dyDescent="0.25"/>
    <row r="48" spans="2:16" s="148" customFormat="1" x14ac:dyDescent="0.25"/>
    <row r="49" s="148" customFormat="1" x14ac:dyDescent="0.25"/>
    <row r="50" s="148" customFormat="1" x14ac:dyDescent="0.25"/>
    <row r="51" s="148" customFormat="1" x14ac:dyDescent="0.25"/>
    <row r="52" s="148" customFormat="1" x14ac:dyDescent="0.25"/>
    <row r="53" s="148" customFormat="1" x14ac:dyDescent="0.25"/>
    <row r="54" s="148" customFormat="1" x14ac:dyDescent="0.25"/>
    <row r="55" s="148" customFormat="1" x14ac:dyDescent="0.25"/>
    <row r="56" s="148" customFormat="1" x14ac:dyDescent="0.25"/>
    <row r="57" s="148" customFormat="1" x14ac:dyDescent="0.25"/>
    <row r="58" s="148" customFormat="1" x14ac:dyDescent="0.25"/>
    <row r="59" s="148" customFormat="1" x14ac:dyDescent="0.25"/>
    <row r="60" s="148" customFormat="1" x14ac:dyDescent="0.25"/>
    <row r="61" s="148" customFormat="1" x14ac:dyDescent="0.25"/>
    <row r="62" s="148" customFormat="1" x14ac:dyDescent="0.25"/>
    <row r="63" s="148" customFormat="1" x14ac:dyDescent="0.25"/>
    <row r="64" s="148" customFormat="1" x14ac:dyDescent="0.25"/>
    <row r="65" s="148" customFormat="1" x14ac:dyDescent="0.25"/>
    <row r="66" s="148" customFormat="1" x14ac:dyDescent="0.25"/>
    <row r="67" s="148" customFormat="1" x14ac:dyDescent="0.25"/>
    <row r="68" s="148" customFormat="1" x14ac:dyDescent="0.25"/>
    <row r="69" s="148" customFormat="1" x14ac:dyDescent="0.25"/>
    <row r="70" s="148" customFormat="1" x14ac:dyDescent="0.25"/>
    <row r="71" s="148" customFormat="1" x14ac:dyDescent="0.25"/>
    <row r="72" s="148" customFormat="1" x14ac:dyDescent="0.25"/>
    <row r="73" s="148" customFormat="1" x14ac:dyDescent="0.25"/>
    <row r="74" s="148" customFormat="1" x14ac:dyDescent="0.25"/>
    <row r="75" s="148" customFormat="1" x14ac:dyDescent="0.25"/>
    <row r="76" s="148" customFormat="1" x14ac:dyDescent="0.25"/>
    <row r="77" s="148" customFormat="1" x14ac:dyDescent="0.25"/>
    <row r="78" s="148" customFormat="1" x14ac:dyDescent="0.25"/>
    <row r="79" s="148" customFormat="1" x14ac:dyDescent="0.25"/>
    <row r="80" s="148" customFormat="1" x14ac:dyDescent="0.25"/>
    <row r="81" s="148" customFormat="1" x14ac:dyDescent="0.25"/>
    <row r="82" s="148" customFormat="1" x14ac:dyDescent="0.25"/>
    <row r="83" s="148" customFormat="1" x14ac:dyDescent="0.25"/>
    <row r="84" s="148" customFormat="1" x14ac:dyDescent="0.25"/>
    <row r="85" s="148" customFormat="1" x14ac:dyDescent="0.25"/>
    <row r="86" s="148" customFormat="1" x14ac:dyDescent="0.25"/>
    <row r="87" s="148" customFormat="1" x14ac:dyDescent="0.25"/>
    <row r="88" s="148" customFormat="1" x14ac:dyDescent="0.25"/>
    <row r="89" s="148" customFormat="1" x14ac:dyDescent="0.25"/>
    <row r="90" s="148" customFormat="1" x14ac:dyDescent="0.25"/>
    <row r="91" s="148" customFormat="1" x14ac:dyDescent="0.25"/>
    <row r="92" s="148" customFormat="1" x14ac:dyDescent="0.25"/>
    <row r="93" s="148" customFormat="1" x14ac:dyDescent="0.25"/>
    <row r="94" s="148" customFormat="1" x14ac:dyDescent="0.25"/>
    <row r="95" s="148" customFormat="1" x14ac:dyDescent="0.25"/>
    <row r="96" s="148" customFormat="1" x14ac:dyDescent="0.25"/>
    <row r="97" s="148" customFormat="1" x14ac:dyDescent="0.25"/>
    <row r="98" s="148" customFormat="1" x14ac:dyDescent="0.25"/>
    <row r="99" s="148" customFormat="1" x14ac:dyDescent="0.25"/>
    <row r="100" s="148" customFormat="1" x14ac:dyDescent="0.25"/>
    <row r="101" s="148" customFormat="1" x14ac:dyDescent="0.25"/>
    <row r="102" s="148" customFormat="1" x14ac:dyDescent="0.25"/>
    <row r="103" s="148" customFormat="1" x14ac:dyDescent="0.25"/>
    <row r="104" s="148" customFormat="1" x14ac:dyDescent="0.25"/>
    <row r="105" s="148" customFormat="1" x14ac:dyDescent="0.25"/>
    <row r="106" s="148" customFormat="1" x14ac:dyDescent="0.25"/>
    <row r="107" s="148" customFormat="1" x14ac:dyDescent="0.25"/>
    <row r="108" s="148" customFormat="1" x14ac:dyDescent="0.25"/>
    <row r="109" s="148" customFormat="1" x14ac:dyDescent="0.25"/>
    <row r="110" s="148" customFormat="1" x14ac:dyDescent="0.25"/>
    <row r="111" s="148" customFormat="1" x14ac:dyDescent="0.25"/>
    <row r="112" s="148" customFormat="1" x14ac:dyDescent="0.25"/>
    <row r="113" s="148" customFormat="1" x14ac:dyDescent="0.25"/>
    <row r="114" s="148" customFormat="1" x14ac:dyDescent="0.25"/>
    <row r="115" s="148" customFormat="1" x14ac:dyDescent="0.25"/>
    <row r="116" s="148" customFormat="1" x14ac:dyDescent="0.25"/>
    <row r="117" s="148" customFormat="1" x14ac:dyDescent="0.25"/>
    <row r="118" s="148" customFormat="1" x14ac:dyDescent="0.25"/>
    <row r="119" s="148" customFormat="1" x14ac:dyDescent="0.25"/>
    <row r="120" s="148" customFormat="1" x14ac:dyDescent="0.25"/>
    <row r="121" s="148" customFormat="1" x14ac:dyDescent="0.25"/>
    <row r="122" s="148" customFormat="1" x14ac:dyDescent="0.25"/>
    <row r="123" s="148" customFormat="1" x14ac:dyDescent="0.25"/>
    <row r="124" s="148" customFormat="1" x14ac:dyDescent="0.25"/>
    <row r="125" s="148" customFormat="1" x14ac:dyDescent="0.25"/>
    <row r="126" s="148" customFormat="1" x14ac:dyDescent="0.25"/>
    <row r="127" s="148" customFormat="1" x14ac:dyDescent="0.25"/>
    <row r="128" s="148" customFormat="1" x14ac:dyDescent="0.25"/>
    <row r="129" s="148" customFormat="1" x14ac:dyDescent="0.25"/>
    <row r="130" s="148" customFormat="1" x14ac:dyDescent="0.25"/>
    <row r="131" s="148" customFormat="1" x14ac:dyDescent="0.25"/>
    <row r="132" s="148" customFormat="1" x14ac:dyDescent="0.25"/>
    <row r="133" s="148" customFormat="1" x14ac:dyDescent="0.25"/>
    <row r="134" s="148" customFormat="1" x14ac:dyDescent="0.25"/>
    <row r="135" s="148" customFormat="1" x14ac:dyDescent="0.25"/>
    <row r="136" s="148" customFormat="1" x14ac:dyDescent="0.25"/>
    <row r="137" s="148" customFormat="1" x14ac:dyDescent="0.25"/>
    <row r="138" s="148" customFormat="1" x14ac:dyDescent="0.25"/>
    <row r="139" s="148" customFormat="1" x14ac:dyDescent="0.25"/>
    <row r="140" s="148" customFormat="1" x14ac:dyDescent="0.25"/>
    <row r="141" s="148" customFormat="1" x14ac:dyDescent="0.25"/>
    <row r="142" s="148" customFormat="1" x14ac:dyDescent="0.25"/>
    <row r="143" s="148" customFormat="1" x14ac:dyDescent="0.25"/>
    <row r="144" s="148" customFormat="1" x14ac:dyDescent="0.25"/>
    <row r="145" s="148" customFormat="1" x14ac:dyDescent="0.25"/>
    <row r="146" s="148" customFormat="1" x14ac:dyDescent="0.25"/>
    <row r="147" s="148" customFormat="1" x14ac:dyDescent="0.25"/>
    <row r="148" s="148" customFormat="1" x14ac:dyDescent="0.25"/>
    <row r="149" s="148" customFormat="1" x14ac:dyDescent="0.25"/>
    <row r="150" s="148" customFormat="1" x14ac:dyDescent="0.25"/>
    <row r="151" s="148" customFormat="1" x14ac:dyDescent="0.25"/>
    <row r="152" s="148" customFormat="1" x14ac:dyDescent="0.25"/>
    <row r="153" s="148" customFormat="1" x14ac:dyDescent="0.25"/>
    <row r="154" s="148" customFormat="1" x14ac:dyDescent="0.25"/>
    <row r="155" s="148" customFormat="1" x14ac:dyDescent="0.25"/>
    <row r="156" s="148" customFormat="1" x14ac:dyDescent="0.25"/>
    <row r="157" s="148" customFormat="1" x14ac:dyDescent="0.25"/>
    <row r="158" s="148" customFormat="1" x14ac:dyDescent="0.25"/>
    <row r="159" s="148" customFormat="1" x14ac:dyDescent="0.25"/>
    <row r="160" s="148" customFormat="1" x14ac:dyDescent="0.25"/>
    <row r="161" s="148" customFormat="1" x14ac:dyDescent="0.25"/>
    <row r="162" s="148" customFormat="1" x14ac:dyDescent="0.25"/>
    <row r="163" s="148" customFormat="1" x14ac:dyDescent="0.25"/>
    <row r="164" s="148" customFormat="1" x14ac:dyDescent="0.25"/>
    <row r="165" s="148" customFormat="1" x14ac:dyDescent="0.25"/>
    <row r="166" s="148" customFormat="1" x14ac:dyDescent="0.25"/>
    <row r="167" s="148" customFormat="1" x14ac:dyDescent="0.25"/>
    <row r="168" s="148" customFormat="1" x14ac:dyDescent="0.25"/>
    <row r="169" s="148" customFormat="1" x14ac:dyDescent="0.25"/>
    <row r="170" s="148" customFormat="1" x14ac:dyDescent="0.25"/>
    <row r="171" s="148" customFormat="1" x14ac:dyDescent="0.25"/>
    <row r="172" s="148" customFormat="1" x14ac:dyDescent="0.25"/>
    <row r="173" s="148" customFormat="1" x14ac:dyDescent="0.25"/>
    <row r="174" s="148" customFormat="1" x14ac:dyDescent="0.25"/>
    <row r="175" s="148" customFormat="1" x14ac:dyDescent="0.25"/>
    <row r="176" s="148" customFormat="1" x14ac:dyDescent="0.25"/>
    <row r="177" s="148" customFormat="1" x14ac:dyDescent="0.25"/>
    <row r="178" s="148" customFormat="1" x14ac:dyDescent="0.25"/>
    <row r="179" s="148" customFormat="1" x14ac:dyDescent="0.25"/>
    <row r="180" s="148" customFormat="1" x14ac:dyDescent="0.25"/>
    <row r="181" s="148" customFormat="1" x14ac:dyDescent="0.25"/>
    <row r="182" s="148" customFormat="1" x14ac:dyDescent="0.25"/>
    <row r="183" s="148" customFormat="1" x14ac:dyDescent="0.25"/>
    <row r="184" s="148" customFormat="1" x14ac:dyDescent="0.25"/>
    <row r="185" s="148" customFormat="1" x14ac:dyDescent="0.25"/>
    <row r="186" s="148" customFormat="1" x14ac:dyDescent="0.25"/>
    <row r="187" s="148" customFormat="1" x14ac:dyDescent="0.25"/>
    <row r="188" s="148" customFormat="1" x14ac:dyDescent="0.25"/>
    <row r="189" s="148" customFormat="1" x14ac:dyDescent="0.25"/>
    <row r="190" s="148" customFormat="1" x14ac:dyDescent="0.25"/>
    <row r="191" s="148" customFormat="1" x14ac:dyDescent="0.25"/>
    <row r="192" s="148" customFormat="1" x14ac:dyDescent="0.25"/>
    <row r="193" s="148" customFormat="1" x14ac:dyDescent="0.25"/>
    <row r="194" s="148" customFormat="1" x14ac:dyDescent="0.25"/>
    <row r="195" s="148" customFormat="1" x14ac:dyDescent="0.25"/>
    <row r="196" s="148" customFormat="1" x14ac:dyDescent="0.25"/>
    <row r="197" s="148" customFormat="1" x14ac:dyDescent="0.25"/>
    <row r="198" s="148" customFormat="1" x14ac:dyDescent="0.25"/>
    <row r="199" s="148" customFormat="1" x14ac:dyDescent="0.25"/>
    <row r="200" s="148" customFormat="1" x14ac:dyDescent="0.25"/>
    <row r="201" s="148" customFormat="1" x14ac:dyDescent="0.25"/>
    <row r="202" s="148" customFormat="1" x14ac:dyDescent="0.25"/>
    <row r="203" s="148" customFormat="1" x14ac:dyDescent="0.25"/>
    <row r="204" s="148" customFormat="1" x14ac:dyDescent="0.25"/>
    <row r="205" s="148" customFormat="1" x14ac:dyDescent="0.25"/>
    <row r="206" s="148" customFormat="1" x14ac:dyDescent="0.25"/>
    <row r="207" s="148" customFormat="1" x14ac:dyDescent="0.25"/>
    <row r="208" s="148" customFormat="1" x14ac:dyDescent="0.25"/>
    <row r="209" s="148" customFormat="1" x14ac:dyDescent="0.25"/>
    <row r="210" s="148" customFormat="1" x14ac:dyDescent="0.25"/>
    <row r="211" s="148" customFormat="1" x14ac:dyDescent="0.25"/>
    <row r="212" s="148" customFormat="1" x14ac:dyDescent="0.25"/>
    <row r="213" s="148" customFormat="1" x14ac:dyDescent="0.25"/>
    <row r="214" s="148" customFormat="1" x14ac:dyDescent="0.25"/>
    <row r="215" s="148" customFormat="1" x14ac:dyDescent="0.25"/>
    <row r="216" s="148" customFormat="1" x14ac:dyDescent="0.25"/>
    <row r="217" s="148" customFormat="1" x14ac:dyDescent="0.25"/>
    <row r="218" s="148" customFormat="1" x14ac:dyDescent="0.25"/>
    <row r="219" s="148" customFormat="1" x14ac:dyDescent="0.25"/>
    <row r="220" s="148" customFormat="1" x14ac:dyDescent="0.25"/>
    <row r="221" s="148" customFormat="1" x14ac:dyDescent="0.25"/>
    <row r="222" s="148" customFormat="1" x14ac:dyDescent="0.25"/>
    <row r="223" s="148" customFormat="1" x14ac:dyDescent="0.25"/>
    <row r="224" s="148" customFormat="1" x14ac:dyDescent="0.25"/>
    <row r="225" s="148" customFormat="1" x14ac:dyDescent="0.25"/>
    <row r="226" s="148" customFormat="1" x14ac:dyDescent="0.25"/>
    <row r="227" s="148" customFormat="1" x14ac:dyDescent="0.25"/>
    <row r="228" s="148" customFormat="1" x14ac:dyDescent="0.25"/>
    <row r="229" s="148" customFormat="1" x14ac:dyDescent="0.25"/>
    <row r="230" s="148" customFormat="1" x14ac:dyDescent="0.25"/>
    <row r="231" s="148" customFormat="1" x14ac:dyDescent="0.25"/>
    <row r="232" s="148" customFormat="1" x14ac:dyDescent="0.25"/>
    <row r="233" s="148" customFormat="1" x14ac:dyDescent="0.25"/>
    <row r="234" s="148" customFormat="1" x14ac:dyDescent="0.25"/>
    <row r="235" s="148" customFormat="1" x14ac:dyDescent="0.25"/>
    <row r="236" s="148" customFormat="1" x14ac:dyDescent="0.25"/>
    <row r="237" s="148" customFormat="1" x14ac:dyDescent="0.25"/>
    <row r="238" s="148" customFormat="1" x14ac:dyDescent="0.25"/>
    <row r="239" s="148" customFormat="1" x14ac:dyDescent="0.25"/>
    <row r="240" s="148" customFormat="1" x14ac:dyDescent="0.25"/>
    <row r="241" s="148" customFormat="1" x14ac:dyDescent="0.25"/>
    <row r="242" s="148" customFormat="1" x14ac:dyDescent="0.25"/>
    <row r="243" s="148" customFormat="1" x14ac:dyDescent="0.25"/>
    <row r="244" s="148" customFormat="1" x14ac:dyDescent="0.25"/>
    <row r="245" s="148" customFormat="1" x14ac:dyDescent="0.25"/>
    <row r="246" s="148" customFormat="1" x14ac:dyDescent="0.25"/>
    <row r="247" s="148" customFormat="1" x14ac:dyDescent="0.25"/>
    <row r="248" s="148" customFormat="1" x14ac:dyDescent="0.25"/>
    <row r="249" s="148" customFormat="1" x14ac:dyDescent="0.25"/>
    <row r="250" s="148" customFormat="1" x14ac:dyDescent="0.25"/>
    <row r="251" s="148" customFormat="1" x14ac:dyDescent="0.25"/>
    <row r="252" s="148" customFormat="1" x14ac:dyDescent="0.25"/>
    <row r="253" s="148" customFormat="1" x14ac:dyDescent="0.25"/>
    <row r="254" s="148" customFormat="1" x14ac:dyDescent="0.25"/>
    <row r="255" s="148" customFormat="1" x14ac:dyDescent="0.25"/>
    <row r="256" s="148" customFormat="1" x14ac:dyDescent="0.25"/>
    <row r="257" s="148" customFormat="1" x14ac:dyDescent="0.25"/>
    <row r="258" s="148" customFormat="1" x14ac:dyDescent="0.25"/>
    <row r="259" s="148" customFormat="1" x14ac:dyDescent="0.25"/>
    <row r="260" s="148" customFormat="1" x14ac:dyDescent="0.25"/>
    <row r="261" s="148" customFormat="1" x14ac:dyDescent="0.25"/>
    <row r="262" s="148" customFormat="1" x14ac:dyDescent="0.25"/>
  </sheetData>
  <sheetProtection algorithmName="SHA-512" hashValue="FxPFVvg0PF4gpK1hCXgzSiKCp1wiRxlaRx5B7EEGqawd7t5O4icwBAr1E9E+lGWWgxoqmd4e85jq07JmT8hIyA==" saltValue="6tyH9gMVgSiKrjYLfZGQSA==" spinCount="100000" sheet="1" objects="1" scenarios="1" selectLockedCells="1"/>
  <mergeCells count="12">
    <mergeCell ref="E31:I31"/>
    <mergeCell ref="B31:C37"/>
    <mergeCell ref="M14:M15"/>
    <mergeCell ref="N14:N15"/>
    <mergeCell ref="O14:O15"/>
    <mergeCell ref="D16:D25"/>
    <mergeCell ref="J16:J25"/>
    <mergeCell ref="B14:B15"/>
    <mergeCell ref="C14:C15"/>
    <mergeCell ref="E14:I14"/>
    <mergeCell ref="K14:K15"/>
    <mergeCell ref="L14:L15"/>
  </mergeCells>
  <conditionalFormatting sqref="K16:K17">
    <cfRule type="expression" dxfId="56" priority="34">
      <formula>AND($C$6&lt;&gt;"",C16&lt;&gt;"")</formula>
    </cfRule>
  </conditionalFormatting>
  <conditionalFormatting sqref="L16:L17">
    <cfRule type="expression" dxfId="55" priority="33">
      <formula>AND($C$7&lt;&gt;"",C16&lt;&gt;"")</formula>
    </cfRule>
  </conditionalFormatting>
  <conditionalFormatting sqref="M16:M17">
    <cfRule type="expression" dxfId="54" priority="32">
      <formula>AND($C$8&lt;&gt;"",C16&lt;&gt;"")</formula>
    </cfRule>
  </conditionalFormatting>
  <conditionalFormatting sqref="N16:N17">
    <cfRule type="expression" dxfId="53" priority="31">
      <formula>AND($C$9&lt;&gt;"",C16&lt;&gt;"")</formula>
    </cfRule>
  </conditionalFormatting>
  <conditionalFormatting sqref="O16:O17">
    <cfRule type="expression" dxfId="52" priority="29">
      <formula>AND($C$10&lt;&gt;"",C16&lt;&gt;"")</formula>
    </cfRule>
  </conditionalFormatting>
  <conditionalFormatting sqref="E16:I25">
    <cfRule type="expression" dxfId="51" priority="27">
      <formula>$C16&lt;&gt;""</formula>
    </cfRule>
  </conditionalFormatting>
  <conditionalFormatting sqref="E28:I28">
    <cfRule type="expression" dxfId="50" priority="26">
      <formula>$C28&lt;&gt;""</formula>
    </cfRule>
  </conditionalFormatting>
  <conditionalFormatting sqref="K28">
    <cfRule type="expression" dxfId="49" priority="25">
      <formula>AND($C$6&lt;&gt;"",C28&lt;&gt;"")</formula>
    </cfRule>
  </conditionalFormatting>
  <conditionalFormatting sqref="L28">
    <cfRule type="expression" dxfId="48" priority="24">
      <formula>AND($C$7&lt;&gt;"",C28&lt;&gt;"")</formula>
    </cfRule>
  </conditionalFormatting>
  <conditionalFormatting sqref="M28">
    <cfRule type="expression" dxfId="47" priority="23">
      <formula>AND($C$8&lt;&gt;"",C28&lt;&gt;"")</formula>
    </cfRule>
  </conditionalFormatting>
  <conditionalFormatting sqref="N28">
    <cfRule type="expression" dxfId="46" priority="22">
      <formula>AND($C$9&lt;&gt;"",C28&lt;&gt;"")</formula>
    </cfRule>
  </conditionalFormatting>
  <conditionalFormatting sqref="O28">
    <cfRule type="expression" dxfId="45" priority="21">
      <formula>AND($C$10&lt;&gt;"",C28&lt;&gt;"")</formula>
    </cfRule>
  </conditionalFormatting>
  <conditionalFormatting sqref="K18:K19">
    <cfRule type="expression" dxfId="44" priority="20">
      <formula>AND($C$6&lt;&gt;"",C18&lt;&gt;"")</formula>
    </cfRule>
  </conditionalFormatting>
  <conditionalFormatting sqref="L18:L19">
    <cfRule type="expression" dxfId="43" priority="19">
      <formula>AND($C$7&lt;&gt;"",C18&lt;&gt;"")</formula>
    </cfRule>
  </conditionalFormatting>
  <conditionalFormatting sqref="M18:M19">
    <cfRule type="expression" dxfId="42" priority="18">
      <formula>AND($C$8&lt;&gt;"",C18&lt;&gt;"")</formula>
    </cfRule>
  </conditionalFormatting>
  <conditionalFormatting sqref="N18:N19">
    <cfRule type="expression" dxfId="41" priority="17">
      <formula>AND($C$9&lt;&gt;"",C18&lt;&gt;"")</formula>
    </cfRule>
  </conditionalFormatting>
  <conditionalFormatting sqref="O18:O19">
    <cfRule type="expression" dxfId="40" priority="16">
      <formula>AND($C$10&lt;&gt;"",C18&lt;&gt;"")</formula>
    </cfRule>
  </conditionalFormatting>
  <conditionalFormatting sqref="K20:K21">
    <cfRule type="expression" dxfId="39" priority="15">
      <formula>AND($C$6&lt;&gt;"",C20&lt;&gt;"")</formula>
    </cfRule>
  </conditionalFormatting>
  <conditionalFormatting sqref="L20:L21">
    <cfRule type="expression" dxfId="38" priority="14">
      <formula>AND($C$7&lt;&gt;"",C20&lt;&gt;"")</formula>
    </cfRule>
  </conditionalFormatting>
  <conditionalFormatting sqref="M20:M21">
    <cfRule type="expression" dxfId="37" priority="13">
      <formula>AND($C$8&lt;&gt;"",C20&lt;&gt;"")</formula>
    </cfRule>
  </conditionalFormatting>
  <conditionalFormatting sqref="N20:N21">
    <cfRule type="expression" dxfId="36" priority="12">
      <formula>AND($C$9&lt;&gt;"",C20&lt;&gt;"")</formula>
    </cfRule>
  </conditionalFormatting>
  <conditionalFormatting sqref="O20:O21">
    <cfRule type="expression" dxfId="35" priority="11">
      <formula>AND($C$10&lt;&gt;"",C20&lt;&gt;"")</formula>
    </cfRule>
  </conditionalFormatting>
  <conditionalFormatting sqref="K22:K23">
    <cfRule type="expression" dxfId="34" priority="10">
      <formula>AND($C$6&lt;&gt;"",C22&lt;&gt;"")</formula>
    </cfRule>
  </conditionalFormatting>
  <conditionalFormatting sqref="L22:L23">
    <cfRule type="expression" dxfId="33" priority="9">
      <formula>AND($C$7&lt;&gt;"",C22&lt;&gt;"")</formula>
    </cfRule>
  </conditionalFormatting>
  <conditionalFormatting sqref="M22:M23">
    <cfRule type="expression" dxfId="32" priority="8">
      <formula>AND($C$8&lt;&gt;"",C22&lt;&gt;"")</formula>
    </cfRule>
  </conditionalFormatting>
  <conditionalFormatting sqref="N22:N23">
    <cfRule type="expression" dxfId="31" priority="7">
      <formula>AND($C$9&lt;&gt;"",C22&lt;&gt;"")</formula>
    </cfRule>
  </conditionalFormatting>
  <conditionalFormatting sqref="O22:O23">
    <cfRule type="expression" dxfId="30" priority="6">
      <formula>AND($C$10&lt;&gt;"",C22&lt;&gt;"")</formula>
    </cfRule>
  </conditionalFormatting>
  <conditionalFormatting sqref="K24:K25">
    <cfRule type="expression" dxfId="29" priority="5">
      <formula>AND($C$6&lt;&gt;"",C24&lt;&gt;"")</formula>
    </cfRule>
  </conditionalFormatting>
  <conditionalFormatting sqref="L24:L25">
    <cfRule type="expression" dxfId="28" priority="4">
      <formula>AND($C$7&lt;&gt;"",C24&lt;&gt;"")</formula>
    </cfRule>
  </conditionalFormatting>
  <conditionalFormatting sqref="M24:M25">
    <cfRule type="expression" dxfId="27" priority="3">
      <formula>AND($C$8&lt;&gt;"",C24&lt;&gt;"")</formula>
    </cfRule>
  </conditionalFormatting>
  <conditionalFormatting sqref="N24:N25">
    <cfRule type="expression" dxfId="26" priority="2">
      <formula>AND($C$9&lt;&gt;"",C24&lt;&gt;"")</formula>
    </cfRule>
  </conditionalFormatting>
  <conditionalFormatting sqref="O24:O25">
    <cfRule type="expression" dxfId="25" priority="1">
      <formula>AND($C$10&lt;&gt;"",C24&lt;&gt;"")</formula>
    </cfRule>
  </conditionalFormatting>
  <dataValidations count="6">
    <dataValidation type="custom" showInputMessage="1" showErrorMessage="1" errorTitle="Eingabefehler" error="Kriterium muss definiert sein. Worteingabe erforderlich." sqref="E16:I25">
      <formula1>AND(ISTEXT(E16), NOT(ISBLANK($C16)))</formula1>
    </dataValidation>
    <dataValidation type="custom" showInputMessage="1" showErrorMessage="1" error="Option und Kriterium müssen definiert sein. Zahleingabe erforderlich. Die Zahl darf nicht kleiner 1 oder grösser 5 sein." sqref="K16:K25">
      <formula1>AND(ISTEXT(C16),ISTEXT($C$6),K16&gt;=1,K16&lt;=5)</formula1>
    </dataValidation>
    <dataValidation type="custom" showInputMessage="1" showErrorMessage="1" error="Option und Kriterium müssen definiert sein. Zahleingabe erforderlich. Die Zahl darf nicht kleiner 1 oder grösser 5 sein." sqref="L16:L25">
      <formula1>AND(ISTEXT(C16),ISTEXT($C$7),L16&gt;=1,L16&lt;=5)</formula1>
    </dataValidation>
    <dataValidation type="custom" showInputMessage="1" showErrorMessage="1" error="Option und Kriterium müssen definiert sein. Zahleingabe erforderlich. Die Zahl darf nicht kleiner 1 oder grösser 5 sein." sqref="M16:M25">
      <formula1>AND(ISTEXT(C16),ISTEXT($C$8),M16&gt;=1,M16&lt;=5)</formula1>
    </dataValidation>
    <dataValidation type="custom" showInputMessage="1" showErrorMessage="1" error="Option und Kriterium müssen definiert sein. Zahleingabe erforderlich. Die Zahl darf nicht kleiner 1 oder grösser 5 sein" sqref="N16:N25">
      <formula1>AND(ISTEXT(C16),ISTEXT($C$9),N16&gt;=1,N16&lt;=5)</formula1>
    </dataValidation>
    <dataValidation type="custom" showInputMessage="1" showErrorMessage="1" error="Option und Kriterium müssen definiert sein. Zahleingabe erforderlich. Die Zahl darf nicht kleiner 1 oder grösser 5 sein" sqref="O16:O25">
      <formula1>AND(ISTEXT(C16),ISTEXT($C$10),O16&gt;=1,O16&lt;=5)</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7"/>
  <sheetViews>
    <sheetView showGridLines="0" workbookViewId="0">
      <selection activeCell="D6" sqref="D6"/>
    </sheetView>
  </sheetViews>
  <sheetFormatPr baseColWidth="10" defaultColWidth="9.140625" defaultRowHeight="15" x14ac:dyDescent="0.25"/>
  <cols>
    <col min="1" max="1" width="3.7109375" style="1" customWidth="1"/>
    <col min="2" max="12" width="17.28515625" style="1" customWidth="1"/>
    <col min="13" max="14" width="12.7109375" style="1" customWidth="1"/>
  </cols>
  <sheetData>
    <row r="1" spans="2:14" s="148" customFormat="1" x14ac:dyDescent="0.25"/>
    <row r="2" spans="2:14" s="148" customFormat="1" ht="18.75" customHeight="1" x14ac:dyDescent="0.3">
      <c r="B2" s="45" t="s">
        <v>55</v>
      </c>
      <c r="C2" s="31"/>
      <c r="D2" s="31"/>
      <c r="E2" s="31"/>
      <c r="F2" s="31"/>
      <c r="G2" s="31"/>
      <c r="H2" s="31"/>
      <c r="I2" s="31"/>
      <c r="J2" s="31"/>
      <c r="K2" s="31"/>
      <c r="L2" s="31"/>
      <c r="M2" s="31"/>
      <c r="N2" s="31"/>
    </row>
    <row r="3" spans="2:14" s="148" customFormat="1" x14ac:dyDescent="0.25">
      <c r="B3" s="47"/>
      <c r="C3" s="31"/>
      <c r="D3" s="31"/>
      <c r="E3" s="31"/>
      <c r="F3" s="31"/>
      <c r="G3" s="31"/>
      <c r="H3" s="31"/>
      <c r="I3" s="31"/>
      <c r="J3" s="31"/>
      <c r="K3" s="31"/>
      <c r="L3" s="31"/>
      <c r="M3" s="31"/>
      <c r="N3" s="31"/>
    </row>
    <row r="4" spans="2:14" s="148" customFormat="1" ht="15.75" customHeight="1" x14ac:dyDescent="0.25">
      <c r="B4" s="46" t="s">
        <v>56</v>
      </c>
      <c r="C4" s="31"/>
      <c r="D4" s="31"/>
      <c r="E4" s="31"/>
      <c r="F4" s="31"/>
      <c r="G4" s="31"/>
      <c r="H4" s="31"/>
      <c r="I4" s="31"/>
      <c r="J4" s="31"/>
      <c r="K4" s="31"/>
      <c r="L4" s="31"/>
      <c r="M4" s="31"/>
      <c r="N4" s="31"/>
    </row>
    <row r="5" spans="2:14" s="148" customFormat="1" x14ac:dyDescent="0.25">
      <c r="B5" s="153" t="s">
        <v>27</v>
      </c>
      <c r="C5" s="151" t="str">
        <f>IF('1. Optionen &amp; Kriterien'!$C16&lt;&gt;"",'1. Optionen &amp; Kriterien'!$C16,"")</f>
        <v/>
      </c>
      <c r="D5" s="151" t="str">
        <f>IF('1. Optionen &amp; Kriterien'!$C17&lt;&gt;"",'1. Optionen &amp; Kriterien'!$C17,"")</f>
        <v/>
      </c>
      <c r="E5" s="151" t="str">
        <f>IF('1. Optionen &amp; Kriterien'!$C18&lt;&gt;"",'1. Optionen &amp; Kriterien'!$C18,"")</f>
        <v/>
      </c>
      <c r="F5" s="151" t="str">
        <f>IF('1. Optionen &amp; Kriterien'!$C19&lt;&gt;"",'1. Optionen &amp; Kriterien'!$C19,"")</f>
        <v/>
      </c>
      <c r="G5" s="151" t="str">
        <f>IF('1. Optionen &amp; Kriterien'!$C20&lt;&gt;"",'1. Optionen &amp; Kriterien'!$C20,"")</f>
        <v/>
      </c>
      <c r="H5" s="151" t="str">
        <f>IF('1. Optionen &amp; Kriterien'!$C21&lt;&gt;"",'1. Optionen &amp; Kriterien'!$C21,"")</f>
        <v/>
      </c>
      <c r="I5" s="151" t="str">
        <f>IF('1. Optionen &amp; Kriterien'!$C22&lt;&gt;"",'1. Optionen &amp; Kriterien'!$C22,"")</f>
        <v/>
      </c>
      <c r="J5" s="151" t="str">
        <f>IF('1. Optionen &amp; Kriterien'!$C23&lt;&gt;"",'1. Optionen &amp; Kriterien'!$C23,"")</f>
        <v/>
      </c>
      <c r="K5" s="151" t="str">
        <f>IF('1. Optionen &amp; Kriterien'!$C24&lt;&gt;"",'1. Optionen &amp; Kriterien'!$C24,"")</f>
        <v/>
      </c>
      <c r="L5" s="151" t="str">
        <f>IF('1. Optionen &amp; Kriterien'!$C25&lt;&gt;"",'1. Optionen &amp; Kriterien'!$C25,"")</f>
        <v/>
      </c>
      <c r="M5" s="31"/>
      <c r="N5" s="31"/>
    </row>
    <row r="6" spans="2:14" s="148" customFormat="1" x14ac:dyDescent="0.25">
      <c r="B6" s="150" t="str">
        <f>IF('1. Optionen &amp; Kriterien'!C16="","",'1. Optionen &amp; Kriterien'!C16)</f>
        <v/>
      </c>
      <c r="C6" s="84" t="str">
        <f>IF(SUM('1. Optionen &amp; Kriterien'!$K16:$O16)&gt;0,1,"")</f>
        <v/>
      </c>
      <c r="D6" s="25"/>
      <c r="E6" s="25"/>
      <c r="F6" s="25"/>
      <c r="G6" s="25"/>
      <c r="H6" s="25"/>
      <c r="I6" s="25"/>
      <c r="J6" s="25"/>
      <c r="K6" s="25"/>
      <c r="L6" s="26"/>
      <c r="M6" s="31"/>
      <c r="N6" s="31"/>
    </row>
    <row r="7" spans="2:14" s="148" customFormat="1" x14ac:dyDescent="0.25">
      <c r="B7" s="150" t="str">
        <f>IF('1. Optionen &amp; Kriterien'!C17="","",'1. Optionen &amp; Kriterien'!C17)</f>
        <v/>
      </c>
      <c r="C7" s="85" t="str">
        <f>IF(D6&gt;0,1/D6,"")</f>
        <v/>
      </c>
      <c r="D7" s="86" t="str">
        <f>IF(SUM('1. Optionen &amp; Kriterien'!$K17:$O17)&gt;0,1,"")</f>
        <v/>
      </c>
      <c r="E7" s="24"/>
      <c r="F7" s="24"/>
      <c r="G7" s="24"/>
      <c r="H7" s="24"/>
      <c r="I7" s="24"/>
      <c r="J7" s="24"/>
      <c r="K7" s="24"/>
      <c r="L7" s="27"/>
      <c r="M7" s="31"/>
      <c r="N7" s="31"/>
    </row>
    <row r="8" spans="2:14" s="148" customFormat="1" x14ac:dyDescent="0.25">
      <c r="B8" s="150" t="str">
        <f>IF('1. Optionen &amp; Kriterien'!C18="","",'1. Optionen &amp; Kriterien'!C18)</f>
        <v/>
      </c>
      <c r="C8" s="85" t="str">
        <f>IF(E6&gt;0,1/E6,"")</f>
        <v/>
      </c>
      <c r="D8" s="87" t="str">
        <f>IF(E7&gt;0,1/E7,"")</f>
        <v/>
      </c>
      <c r="E8" s="86" t="str">
        <f>IF(SUM('1. Optionen &amp; Kriterien'!$K18:$O18)&gt;0,1,"")</f>
        <v/>
      </c>
      <c r="F8" s="24"/>
      <c r="G8" s="24"/>
      <c r="H8" s="24"/>
      <c r="I8" s="24"/>
      <c r="J8" s="24"/>
      <c r="K8" s="24"/>
      <c r="L8" s="27"/>
      <c r="M8" s="31"/>
      <c r="N8" s="31"/>
    </row>
    <row r="9" spans="2:14" s="148" customFormat="1" x14ac:dyDescent="0.25">
      <c r="B9" s="150" t="str">
        <f>IF('1. Optionen &amp; Kriterien'!C19="","",'1. Optionen &amp; Kriterien'!C19)</f>
        <v/>
      </c>
      <c r="C9" s="85" t="str">
        <f>IF(F6&gt;0,1/F6,"")</f>
        <v/>
      </c>
      <c r="D9" s="87" t="str">
        <f>IF(F7&gt;0,1/F7,"")</f>
        <v/>
      </c>
      <c r="E9" s="87" t="str">
        <f>IF(F8&gt;0,1/F8,"")</f>
        <v/>
      </c>
      <c r="F9" s="86" t="str">
        <f>IF(SUM('1. Optionen &amp; Kriterien'!$K19:$O19)&gt;0,1,"")</f>
        <v/>
      </c>
      <c r="G9" s="24"/>
      <c r="H9" s="24"/>
      <c r="I9" s="24"/>
      <c r="J9" s="24"/>
      <c r="K9" s="24"/>
      <c r="L9" s="27"/>
      <c r="M9" s="31"/>
      <c r="N9" s="31"/>
    </row>
    <row r="10" spans="2:14" s="148" customFormat="1" x14ac:dyDescent="0.25">
      <c r="B10" s="150" t="str">
        <f>IF('1. Optionen &amp; Kriterien'!C20="","",'1. Optionen &amp; Kriterien'!C20)</f>
        <v/>
      </c>
      <c r="C10" s="85" t="str">
        <f>IF(G6&gt;0,1/G6,"")</f>
        <v/>
      </c>
      <c r="D10" s="87" t="str">
        <f>IF(G7&gt;0,1/G7,"")</f>
        <v/>
      </c>
      <c r="E10" s="87" t="str">
        <f>IF(G8&gt;0,1/G8,"")</f>
        <v/>
      </c>
      <c r="F10" s="87" t="str">
        <f>IF(G$9&gt;0,1/G$9,"")</f>
        <v/>
      </c>
      <c r="G10" s="86" t="str">
        <f>IF(SUM('1. Optionen &amp; Kriterien'!$K20:$O20)&gt;0,1,"")</f>
        <v/>
      </c>
      <c r="H10" s="24"/>
      <c r="I10" s="24"/>
      <c r="J10" s="24"/>
      <c r="K10" s="24"/>
      <c r="L10" s="27"/>
      <c r="M10" s="31"/>
      <c r="N10" s="31"/>
    </row>
    <row r="11" spans="2:14" s="148" customFormat="1" x14ac:dyDescent="0.25">
      <c r="B11" s="150" t="str">
        <f>IF('1. Optionen &amp; Kriterien'!C21="","",'1. Optionen &amp; Kriterien'!C21)</f>
        <v/>
      </c>
      <c r="C11" s="85" t="str">
        <f>IF(H6&gt;0,1/H6,"")</f>
        <v/>
      </c>
      <c r="D11" s="87" t="str">
        <f>IF(H7&gt;0,1/H7,"")</f>
        <v/>
      </c>
      <c r="E11" s="87" t="str">
        <f>IF(H8&gt;0,1/H8,"")</f>
        <v/>
      </c>
      <c r="F11" s="87" t="str">
        <f>IF(H9&gt;0,1/H9,"")</f>
        <v/>
      </c>
      <c r="G11" s="87" t="str">
        <f>IF(H10&gt;0,1/H10,"")</f>
        <v/>
      </c>
      <c r="H11" s="86" t="str">
        <f>IF(SUM('1. Optionen &amp; Kriterien'!$K21:$O21)&gt;0,1,"")</f>
        <v/>
      </c>
      <c r="I11" s="24"/>
      <c r="J11" s="24"/>
      <c r="K11" s="24"/>
      <c r="L11" s="27"/>
      <c r="M11" s="31"/>
      <c r="N11" s="31"/>
    </row>
    <row r="12" spans="2:14" s="148" customFormat="1" x14ac:dyDescent="0.25">
      <c r="B12" s="150" t="str">
        <f>IF('1. Optionen &amp; Kriterien'!C22="","",'1. Optionen &amp; Kriterien'!C22)</f>
        <v/>
      </c>
      <c r="C12" s="85" t="str">
        <f>IF(I6&gt;0,1/I6,"")</f>
        <v/>
      </c>
      <c r="D12" s="87" t="str">
        <f>IF(I7&gt;0,1/I7,"")</f>
        <v/>
      </c>
      <c r="E12" s="87" t="str">
        <f>IF(I8&gt;0,1/I8,"")</f>
        <v/>
      </c>
      <c r="F12" s="87" t="str">
        <f>IF(I9&gt;0,1/I9,"")</f>
        <v/>
      </c>
      <c r="G12" s="87" t="str">
        <f>IF(I10&gt;0,1/I10,"")</f>
        <v/>
      </c>
      <c r="H12" s="87" t="str">
        <f>IF(I11&gt;0,1/I11,"")</f>
        <v/>
      </c>
      <c r="I12" s="86" t="str">
        <f>IF(SUM('1. Optionen &amp; Kriterien'!$K22:$O22)&gt;0,1,"")</f>
        <v/>
      </c>
      <c r="J12" s="24"/>
      <c r="K12" s="24"/>
      <c r="L12" s="27"/>
      <c r="M12" s="31"/>
      <c r="N12" s="31"/>
    </row>
    <row r="13" spans="2:14" s="148" customFormat="1" x14ac:dyDescent="0.25">
      <c r="B13" s="150" t="str">
        <f>IF('1. Optionen &amp; Kriterien'!C23="","",'1. Optionen &amp; Kriterien'!C23)</f>
        <v/>
      </c>
      <c r="C13" s="85" t="str">
        <f>IF(J6&gt;0,1/J6,"")</f>
        <v/>
      </c>
      <c r="D13" s="87" t="str">
        <f>IF(J7&gt;0,1/J7,"")</f>
        <v/>
      </c>
      <c r="E13" s="87" t="str">
        <f>IF(J8&gt;0,1/J8,"")</f>
        <v/>
      </c>
      <c r="F13" s="87" t="str">
        <f>IF(J9&gt;0,1/J9,"")</f>
        <v/>
      </c>
      <c r="G13" s="87" t="str">
        <f>IF(J10&gt;0,1/J10,"")</f>
        <v/>
      </c>
      <c r="H13" s="87" t="str">
        <f>IF(J11&gt;0,1/J11,"")</f>
        <v/>
      </c>
      <c r="I13" s="87" t="str">
        <f>IF(J12&gt;0,1/J12,"")</f>
        <v/>
      </c>
      <c r="J13" s="86" t="str">
        <f>IF(SUM('1. Optionen &amp; Kriterien'!$K23:$O23)&gt;0,1,"")</f>
        <v/>
      </c>
      <c r="K13" s="24"/>
      <c r="L13" s="27"/>
      <c r="M13" s="31"/>
      <c r="N13" s="31"/>
    </row>
    <row r="14" spans="2:14" s="148" customFormat="1" x14ac:dyDescent="0.25">
      <c r="B14" s="150" t="str">
        <f>IF('1. Optionen &amp; Kriterien'!C24="","",'1. Optionen &amp; Kriterien'!C24)</f>
        <v/>
      </c>
      <c r="C14" s="85" t="str">
        <f>IF(K6&gt;0,1/K6,"")</f>
        <v/>
      </c>
      <c r="D14" s="87" t="str">
        <f>IF(K7&gt;0,1/K7,"")</f>
        <v/>
      </c>
      <c r="E14" s="87" t="str">
        <f>IF(K8&gt;0,1/K8,"")</f>
        <v/>
      </c>
      <c r="F14" s="87" t="str">
        <f>IF(K9&gt;0,1/K9,"")</f>
        <v/>
      </c>
      <c r="G14" s="87" t="str">
        <f>IF(K10&gt;0,1/K10,"")</f>
        <v/>
      </c>
      <c r="H14" s="87" t="str">
        <f>IF(K11&gt;0,1/K11,"")</f>
        <v/>
      </c>
      <c r="I14" s="87" t="str">
        <f>IF(K12&gt;0,1/K12,"")</f>
        <v/>
      </c>
      <c r="J14" s="87" t="str">
        <f>IF(K13&gt;0,1/K13,"")</f>
        <v/>
      </c>
      <c r="K14" s="86" t="str">
        <f>IF(SUM('1. Optionen &amp; Kriterien'!$K24:$O24)&gt;0,1,"")</f>
        <v/>
      </c>
      <c r="L14" s="27"/>
      <c r="M14" s="31"/>
      <c r="N14" s="31"/>
    </row>
    <row r="15" spans="2:14" s="148" customFormat="1" x14ac:dyDescent="0.25">
      <c r="B15" s="152" t="str">
        <f>IF('1. Optionen &amp; Kriterien'!C25="","",'1. Optionen &amp; Kriterien'!C25)</f>
        <v/>
      </c>
      <c r="C15" s="88" t="str">
        <f>IF(L6&gt;0,1/L6,"")</f>
        <v/>
      </c>
      <c r="D15" s="89" t="str">
        <f>IF(L7&gt;0,1/L7,"")</f>
        <v/>
      </c>
      <c r="E15" s="89" t="str">
        <f>IF(L8&gt;0,1/L8,"")</f>
        <v/>
      </c>
      <c r="F15" s="89" t="str">
        <f>IF(L9&gt;0,1/L9,"")</f>
        <v/>
      </c>
      <c r="G15" s="89" t="str">
        <f>IF(L10&gt;0,1/L10,"")</f>
        <v/>
      </c>
      <c r="H15" s="89" t="str">
        <f>IF(L11&gt;0,1/L11,"")</f>
        <v/>
      </c>
      <c r="I15" s="89" t="str">
        <f>IF(L11&gt;0,1/L11,"")</f>
        <v/>
      </c>
      <c r="J15" s="89" t="str">
        <f>IF(L13&gt;0,1/L13,"")</f>
        <v/>
      </c>
      <c r="K15" s="89" t="str">
        <f>IF(L14&gt;0,1/L14,"")</f>
        <v/>
      </c>
      <c r="L15" s="90" t="str">
        <f>IF('1. Optionen &amp; Kriterien'!$K25&gt;0,1,"")</f>
        <v/>
      </c>
      <c r="M15" s="31"/>
      <c r="N15" s="31"/>
    </row>
    <row r="16" spans="2:14" s="148" customFormat="1" ht="7.5" customHeight="1" x14ac:dyDescent="0.25">
      <c r="B16" s="91"/>
      <c r="C16" s="92"/>
      <c r="D16" s="92"/>
      <c r="E16" s="92"/>
      <c r="F16" s="92"/>
      <c r="G16" s="92"/>
      <c r="H16" s="92"/>
      <c r="I16" s="92"/>
      <c r="J16" s="92"/>
      <c r="K16" s="92"/>
      <c r="L16" s="93"/>
      <c r="M16" s="31"/>
      <c r="N16" s="31"/>
    </row>
    <row r="17" spans="2:14" s="148" customFormat="1" x14ac:dyDescent="0.25">
      <c r="B17" s="149" t="s">
        <v>57</v>
      </c>
      <c r="C17" s="94" t="str">
        <f>IF(C6&lt;&gt;"",SUM(C6:C15),"")</f>
        <v/>
      </c>
      <c r="D17" s="95" t="str">
        <f>IF(D7&lt;&gt;"",SUM(D6:D15),"")</f>
        <v/>
      </c>
      <c r="E17" s="95" t="str">
        <f>IF(E8&lt;&gt;"",SUM(E6:E15),"")</f>
        <v/>
      </c>
      <c r="F17" s="95" t="str">
        <f>IF(F9&lt;&gt;"",SUM(F6:F15),"")</f>
        <v/>
      </c>
      <c r="G17" s="95" t="str">
        <f>IF(G10&lt;&gt;"",SUM(G6:G15),"")</f>
        <v/>
      </c>
      <c r="H17" s="95" t="str">
        <f>IF(H11&lt;&gt;"",SUM(H6:H15),"")</f>
        <v/>
      </c>
      <c r="I17" s="95" t="str">
        <f>IF(I12&lt;&gt;"",SUM(I6:I15),"")</f>
        <v/>
      </c>
      <c r="J17" s="95" t="str">
        <f>IF(J13&lt;&gt;"",SUM(J6:J15),"")</f>
        <v/>
      </c>
      <c r="K17" s="95" t="str">
        <f>IF(K14&lt;&gt;"",SUM(K6:K15),"")</f>
        <v/>
      </c>
      <c r="L17" s="95" t="str">
        <f>IF(L15&lt;&gt;"",SUM(L6:L15),"")</f>
        <v/>
      </c>
      <c r="M17" s="31"/>
      <c r="N17" s="31"/>
    </row>
    <row r="18" spans="2:14" s="148" customFormat="1" x14ac:dyDescent="0.25">
      <c r="B18" s="31"/>
      <c r="C18" s="31"/>
      <c r="D18" s="31"/>
      <c r="E18" s="31"/>
      <c r="F18" s="31"/>
      <c r="G18" s="31"/>
      <c r="H18" s="31"/>
      <c r="I18" s="31"/>
      <c r="J18" s="31"/>
      <c r="K18" s="31"/>
      <c r="L18" s="31"/>
      <c r="M18" s="31"/>
      <c r="N18" s="31"/>
    </row>
    <row r="19" spans="2:14" s="148" customFormat="1" x14ac:dyDescent="0.25">
      <c r="B19" s="47" t="s">
        <v>58</v>
      </c>
      <c r="C19" s="31"/>
      <c r="D19" s="31"/>
      <c r="E19" s="31"/>
      <c r="F19" s="31"/>
      <c r="G19" s="47" t="s">
        <v>12</v>
      </c>
      <c r="H19" s="31"/>
      <c r="I19" s="31"/>
      <c r="J19" s="31"/>
      <c r="K19" s="31"/>
      <c r="L19" s="31"/>
      <c r="M19" s="31"/>
      <c r="N19" s="31"/>
    </row>
    <row r="20" spans="2:14" s="148" customFormat="1" ht="15" customHeight="1" x14ac:dyDescent="0.25">
      <c r="B20" s="96" t="s">
        <v>59</v>
      </c>
      <c r="C20" s="189" t="s">
        <v>60</v>
      </c>
      <c r="D20" s="190"/>
      <c r="E20" s="191"/>
      <c r="F20" s="31"/>
      <c r="G20" s="78"/>
      <c r="H20" s="97"/>
      <c r="I20" s="97"/>
      <c r="J20" s="97"/>
      <c r="K20" s="97"/>
      <c r="L20" s="98"/>
      <c r="M20" s="31"/>
      <c r="N20" s="31"/>
    </row>
    <row r="21" spans="2:14" s="148" customFormat="1" ht="15" customHeight="1" x14ac:dyDescent="0.25">
      <c r="B21" s="161">
        <v>5</v>
      </c>
      <c r="C21" s="192" t="s">
        <v>61</v>
      </c>
      <c r="D21" s="193"/>
      <c r="E21" s="173"/>
      <c r="F21" s="31"/>
      <c r="G21" s="197" t="s">
        <v>116</v>
      </c>
      <c r="H21" s="198"/>
      <c r="I21" s="198"/>
      <c r="J21" s="198"/>
      <c r="K21" s="198"/>
      <c r="L21" s="171"/>
      <c r="M21" s="31"/>
      <c r="N21" s="31"/>
    </row>
    <row r="22" spans="2:14" s="148" customFormat="1" x14ac:dyDescent="0.25">
      <c r="B22" s="162">
        <v>4</v>
      </c>
      <c r="C22" s="194" t="s">
        <v>62</v>
      </c>
      <c r="D22" s="195"/>
      <c r="E22" s="196"/>
      <c r="F22" s="31"/>
      <c r="G22" s="170"/>
      <c r="H22" s="198"/>
      <c r="I22" s="198"/>
      <c r="J22" s="198"/>
      <c r="K22" s="198"/>
      <c r="L22" s="171"/>
      <c r="M22" s="31"/>
      <c r="N22" s="31"/>
    </row>
    <row r="23" spans="2:14" s="148" customFormat="1" x14ac:dyDescent="0.25">
      <c r="B23" s="162">
        <v>3</v>
      </c>
      <c r="C23" s="194" t="s">
        <v>63</v>
      </c>
      <c r="D23" s="195"/>
      <c r="E23" s="196"/>
      <c r="F23" s="31"/>
      <c r="G23" s="206" t="s">
        <v>117</v>
      </c>
      <c r="H23" s="198"/>
      <c r="I23" s="198"/>
      <c r="J23" s="198"/>
      <c r="K23" s="198"/>
      <c r="L23" s="171"/>
      <c r="M23" s="31"/>
      <c r="N23" s="31"/>
    </row>
    <row r="24" spans="2:14" s="148" customFormat="1" ht="15" customHeight="1" x14ac:dyDescent="0.25">
      <c r="B24" s="162">
        <v>2</v>
      </c>
      <c r="C24" s="194" t="s">
        <v>64</v>
      </c>
      <c r="D24" s="195"/>
      <c r="E24" s="196"/>
      <c r="F24" s="31"/>
      <c r="G24" s="170"/>
      <c r="H24" s="198"/>
      <c r="I24" s="198"/>
      <c r="J24" s="198"/>
      <c r="K24" s="198"/>
      <c r="L24" s="171"/>
      <c r="M24" s="31"/>
      <c r="N24" s="31"/>
    </row>
    <row r="25" spans="2:14" s="148" customFormat="1" ht="15" customHeight="1" x14ac:dyDescent="0.25">
      <c r="B25" s="162">
        <v>1</v>
      </c>
      <c r="C25" s="194" t="s">
        <v>65</v>
      </c>
      <c r="D25" s="195"/>
      <c r="E25" s="196"/>
      <c r="F25" s="31"/>
      <c r="G25" s="170"/>
      <c r="H25" s="198"/>
      <c r="I25" s="198"/>
      <c r="J25" s="198"/>
      <c r="K25" s="198"/>
      <c r="L25" s="171"/>
      <c r="M25" s="31"/>
      <c r="N25" s="31"/>
    </row>
    <row r="26" spans="2:14" s="148" customFormat="1" x14ac:dyDescent="0.25">
      <c r="B26" s="163" t="s">
        <v>66</v>
      </c>
      <c r="C26" s="194" t="s">
        <v>67</v>
      </c>
      <c r="D26" s="195"/>
      <c r="E26" s="196"/>
      <c r="F26" s="31"/>
      <c r="G26" s="99"/>
      <c r="H26" s="100"/>
      <c r="I26" s="100"/>
      <c r="J26" s="100"/>
      <c r="K26" s="100"/>
      <c r="L26" s="101"/>
      <c r="M26" s="31"/>
      <c r="N26" s="31"/>
    </row>
    <row r="27" spans="2:14" s="148" customFormat="1" ht="15" customHeight="1" x14ac:dyDescent="0.25">
      <c r="B27" s="164" t="s">
        <v>68</v>
      </c>
      <c r="C27" s="194" t="s">
        <v>69</v>
      </c>
      <c r="D27" s="195"/>
      <c r="E27" s="196"/>
      <c r="F27" s="31"/>
      <c r="G27" s="197" t="s">
        <v>70</v>
      </c>
      <c r="H27" s="198"/>
      <c r="I27" s="198"/>
      <c r="J27" s="198"/>
      <c r="K27" s="198"/>
      <c r="L27" s="171"/>
      <c r="M27" s="31"/>
      <c r="N27" s="31"/>
    </row>
    <row r="28" spans="2:14" s="148" customFormat="1" x14ac:dyDescent="0.25">
      <c r="B28" s="164" t="s">
        <v>71</v>
      </c>
      <c r="C28" s="194" t="s">
        <v>72</v>
      </c>
      <c r="D28" s="195"/>
      <c r="E28" s="196"/>
      <c r="F28" s="31"/>
      <c r="G28" s="170"/>
      <c r="H28" s="198"/>
      <c r="I28" s="198"/>
      <c r="J28" s="198"/>
      <c r="K28" s="198"/>
      <c r="L28" s="171"/>
      <c r="M28" s="31"/>
      <c r="N28" s="31"/>
    </row>
    <row r="29" spans="2:14" s="148" customFormat="1" x14ac:dyDescent="0.25">
      <c r="B29" s="165" t="s">
        <v>73</v>
      </c>
      <c r="C29" s="203" t="s">
        <v>74</v>
      </c>
      <c r="D29" s="204"/>
      <c r="E29" s="205"/>
      <c r="F29" s="31"/>
      <c r="G29" s="102"/>
      <c r="H29" s="103"/>
      <c r="I29" s="103"/>
      <c r="J29" s="103"/>
      <c r="K29" s="103"/>
      <c r="L29" s="104"/>
      <c r="M29" s="31"/>
      <c r="N29" s="31"/>
    </row>
    <row r="30" spans="2:14" s="148" customFormat="1" x14ac:dyDescent="0.25">
      <c r="B30" s="91"/>
      <c r="C30" s="105"/>
      <c r="D30" s="105"/>
      <c r="E30" s="105"/>
      <c r="F30" s="31"/>
      <c r="G30" s="106"/>
      <c r="H30" s="106"/>
      <c r="I30" s="106"/>
      <c r="J30" s="106"/>
      <c r="K30" s="106"/>
      <c r="L30" s="106"/>
      <c r="M30" s="31"/>
      <c r="N30" s="31"/>
    </row>
    <row r="31" spans="2:14" s="148" customFormat="1" x14ac:dyDescent="0.25">
      <c r="B31" s="91"/>
      <c r="C31" s="105"/>
      <c r="D31" s="105"/>
      <c r="E31" s="105"/>
      <c r="F31" s="31"/>
      <c r="G31" s="106"/>
      <c r="H31" s="106"/>
      <c r="I31" s="106"/>
      <c r="J31" s="106"/>
      <c r="K31" s="106"/>
      <c r="L31" s="106"/>
      <c r="M31" s="31"/>
      <c r="N31" s="31"/>
    </row>
    <row r="32" spans="2:14" s="148" customFormat="1" x14ac:dyDescent="0.25">
      <c r="B32" s="91"/>
      <c r="C32" s="105"/>
      <c r="D32" s="105"/>
      <c r="E32" s="105"/>
      <c r="F32" s="31"/>
      <c r="G32" s="106"/>
      <c r="H32" s="106"/>
      <c r="I32" s="106"/>
      <c r="J32" s="106"/>
      <c r="K32" s="106"/>
      <c r="L32" s="106"/>
      <c r="M32" s="31"/>
      <c r="N32" s="31"/>
    </row>
    <row r="33" spans="2:14" s="148" customFormat="1" hidden="1" x14ac:dyDescent="0.25">
      <c r="B33" s="31"/>
      <c r="C33" s="31"/>
      <c r="D33" s="31"/>
      <c r="E33" s="31"/>
      <c r="F33" s="31"/>
      <c r="G33" s="31"/>
      <c r="H33" s="31"/>
      <c r="I33" s="31"/>
      <c r="J33" s="31"/>
      <c r="K33" s="31"/>
      <c r="L33" s="31"/>
      <c r="M33" s="31"/>
      <c r="N33" s="31"/>
    </row>
    <row r="34" spans="2:14" s="148" customFormat="1" hidden="1" x14ac:dyDescent="0.25">
      <c r="B34" s="31"/>
      <c r="C34" s="31"/>
      <c r="D34" s="31"/>
      <c r="E34" s="31"/>
      <c r="F34" s="31"/>
      <c r="G34" s="31"/>
      <c r="H34" s="31"/>
      <c r="I34" s="31"/>
      <c r="J34" s="31"/>
      <c r="K34" s="31"/>
      <c r="L34" s="31"/>
      <c r="M34" s="31"/>
      <c r="N34" s="31"/>
    </row>
    <row r="35" spans="2:14" s="148" customFormat="1" hidden="1" x14ac:dyDescent="0.25">
      <c r="B35" s="69" t="s">
        <v>75</v>
      </c>
      <c r="C35" s="31"/>
      <c r="D35" s="31"/>
      <c r="E35" s="31"/>
      <c r="F35" s="31"/>
      <c r="G35" s="31"/>
      <c r="H35" s="31"/>
      <c r="I35" s="31"/>
      <c r="J35" s="31"/>
      <c r="K35" s="31"/>
      <c r="L35" s="31"/>
      <c r="M35" s="31"/>
      <c r="N35" s="31"/>
    </row>
    <row r="36" spans="2:14" s="148" customFormat="1" hidden="1" x14ac:dyDescent="0.25">
      <c r="B36" s="107" t="s">
        <v>27</v>
      </c>
      <c r="C36" s="107" t="s">
        <v>30</v>
      </c>
      <c r="D36" s="107" t="s">
        <v>35</v>
      </c>
      <c r="E36" s="107" t="s">
        <v>36</v>
      </c>
      <c r="F36" s="107" t="s">
        <v>37</v>
      </c>
      <c r="G36" s="107" t="s">
        <v>38</v>
      </c>
      <c r="H36" s="107" t="s">
        <v>39</v>
      </c>
      <c r="I36" s="107" t="s">
        <v>40</v>
      </c>
      <c r="J36" s="107" t="s">
        <v>41</v>
      </c>
      <c r="K36" s="107" t="s">
        <v>42</v>
      </c>
      <c r="L36" s="107" t="s">
        <v>43</v>
      </c>
      <c r="M36" s="107" t="s">
        <v>76</v>
      </c>
      <c r="N36" s="107" t="s">
        <v>77</v>
      </c>
    </row>
    <row r="37" spans="2:14" s="148" customFormat="1" hidden="1" x14ac:dyDescent="0.25">
      <c r="B37" s="108" t="s">
        <v>30</v>
      </c>
      <c r="C37" s="109" t="str">
        <f t="shared" ref="C37:C46" si="0">IF(OR(C6="",$C$17=""),"",C6/$C$17)</f>
        <v/>
      </c>
      <c r="D37" s="109" t="str">
        <f t="shared" ref="D37:D46" si="1">IF(OR(D6="",$D$17=""),"",D6/$D$17)</f>
        <v/>
      </c>
      <c r="E37" s="109" t="str">
        <f t="shared" ref="E37:E46" si="2">IF(OR(E6="",$E$17=""),"",E6/$E$17)</f>
        <v/>
      </c>
      <c r="F37" s="109" t="str">
        <f t="shared" ref="F37:F46" si="3">IF(OR(F6="",$F$17=""),"",F6/$F$17)</f>
        <v/>
      </c>
      <c r="G37" s="109" t="str">
        <f t="shared" ref="G37:G46" si="4">IF(OR(G6="",$G$17=""),"",G6/$G$17)</f>
        <v/>
      </c>
      <c r="H37" s="109" t="str">
        <f t="shared" ref="H37:H46" si="5">IF(OR(H6="",$H$17=""),"",H6/$H$17)</f>
        <v/>
      </c>
      <c r="I37" s="109" t="str">
        <f t="shared" ref="I37:I46" si="6">IF(OR(I6="",$I$17=""),"",I6/$I$17)</f>
        <v/>
      </c>
      <c r="J37" s="109" t="str">
        <f t="shared" ref="J37:J46" si="7">IF(OR(J6="",$J$17=""),"",J6/$J$17)</f>
        <v/>
      </c>
      <c r="K37" s="109" t="str">
        <f t="shared" ref="K37:K46" si="8">IF(OR(K6="",$K$17=""),"",K6/$K$17)</f>
        <v/>
      </c>
      <c r="L37" s="109" t="str">
        <f t="shared" ref="L37:L46" si="9">IF(OR(L6="",$L$17=""),"",L6/$L$17)</f>
        <v/>
      </c>
      <c r="M37" s="110" t="str">
        <f t="shared" ref="M37:M46" si="10">IF(C37&lt;&gt;"",AVERAGE(C37:L37),"")</f>
        <v/>
      </c>
      <c r="N37" s="111" t="str">
        <f t="shared" ref="N37:N46" si="11">IF(M37&lt;&gt;"",M37*100,"")</f>
        <v/>
      </c>
    </row>
    <row r="38" spans="2:14" s="148" customFormat="1" hidden="1" x14ac:dyDescent="0.25">
      <c r="B38" s="108" t="s">
        <v>35</v>
      </c>
      <c r="C38" s="109" t="str">
        <f t="shared" si="0"/>
        <v/>
      </c>
      <c r="D38" s="109" t="str">
        <f t="shared" si="1"/>
        <v/>
      </c>
      <c r="E38" s="109" t="str">
        <f t="shared" si="2"/>
        <v/>
      </c>
      <c r="F38" s="109" t="str">
        <f t="shared" si="3"/>
        <v/>
      </c>
      <c r="G38" s="109" t="str">
        <f t="shared" si="4"/>
        <v/>
      </c>
      <c r="H38" s="109" t="str">
        <f t="shared" si="5"/>
        <v/>
      </c>
      <c r="I38" s="109" t="str">
        <f t="shared" si="6"/>
        <v/>
      </c>
      <c r="J38" s="109" t="str">
        <f t="shared" si="7"/>
        <v/>
      </c>
      <c r="K38" s="109" t="str">
        <f t="shared" si="8"/>
        <v/>
      </c>
      <c r="L38" s="109" t="str">
        <f t="shared" si="9"/>
        <v/>
      </c>
      <c r="M38" s="110" t="str">
        <f t="shared" si="10"/>
        <v/>
      </c>
      <c r="N38" s="111" t="str">
        <f t="shared" si="11"/>
        <v/>
      </c>
    </row>
    <row r="39" spans="2:14" s="148" customFormat="1" hidden="1" x14ac:dyDescent="0.25">
      <c r="B39" s="108" t="s">
        <v>36</v>
      </c>
      <c r="C39" s="109" t="str">
        <f t="shared" si="0"/>
        <v/>
      </c>
      <c r="D39" s="109" t="str">
        <f t="shared" si="1"/>
        <v/>
      </c>
      <c r="E39" s="109" t="str">
        <f t="shared" si="2"/>
        <v/>
      </c>
      <c r="F39" s="109" t="str">
        <f t="shared" si="3"/>
        <v/>
      </c>
      <c r="G39" s="109" t="str">
        <f t="shared" si="4"/>
        <v/>
      </c>
      <c r="H39" s="109" t="str">
        <f t="shared" si="5"/>
        <v/>
      </c>
      <c r="I39" s="109" t="str">
        <f t="shared" si="6"/>
        <v/>
      </c>
      <c r="J39" s="109" t="str">
        <f t="shared" si="7"/>
        <v/>
      </c>
      <c r="K39" s="109" t="str">
        <f t="shared" si="8"/>
        <v/>
      </c>
      <c r="L39" s="109" t="str">
        <f t="shared" si="9"/>
        <v/>
      </c>
      <c r="M39" s="110" t="str">
        <f t="shared" si="10"/>
        <v/>
      </c>
      <c r="N39" s="111" t="str">
        <f t="shared" si="11"/>
        <v/>
      </c>
    </row>
    <row r="40" spans="2:14" s="148" customFormat="1" hidden="1" x14ac:dyDescent="0.25">
      <c r="B40" s="108" t="s">
        <v>37</v>
      </c>
      <c r="C40" s="109" t="str">
        <f t="shared" si="0"/>
        <v/>
      </c>
      <c r="D40" s="109" t="str">
        <f t="shared" si="1"/>
        <v/>
      </c>
      <c r="E40" s="109" t="str">
        <f t="shared" si="2"/>
        <v/>
      </c>
      <c r="F40" s="109" t="str">
        <f t="shared" si="3"/>
        <v/>
      </c>
      <c r="G40" s="109" t="str">
        <f t="shared" si="4"/>
        <v/>
      </c>
      <c r="H40" s="109" t="str">
        <f t="shared" si="5"/>
        <v/>
      </c>
      <c r="I40" s="109" t="str">
        <f t="shared" si="6"/>
        <v/>
      </c>
      <c r="J40" s="109" t="str">
        <f t="shared" si="7"/>
        <v/>
      </c>
      <c r="K40" s="109" t="str">
        <f t="shared" si="8"/>
        <v/>
      </c>
      <c r="L40" s="109" t="str">
        <f t="shared" si="9"/>
        <v/>
      </c>
      <c r="M40" s="110" t="str">
        <f t="shared" si="10"/>
        <v/>
      </c>
      <c r="N40" s="111" t="str">
        <f t="shared" si="11"/>
        <v/>
      </c>
    </row>
    <row r="41" spans="2:14" s="148" customFormat="1" hidden="1" x14ac:dyDescent="0.25">
      <c r="B41" s="108" t="s">
        <v>38</v>
      </c>
      <c r="C41" s="109" t="str">
        <f t="shared" si="0"/>
        <v/>
      </c>
      <c r="D41" s="109" t="str">
        <f t="shared" si="1"/>
        <v/>
      </c>
      <c r="E41" s="109" t="str">
        <f t="shared" si="2"/>
        <v/>
      </c>
      <c r="F41" s="109" t="str">
        <f t="shared" si="3"/>
        <v/>
      </c>
      <c r="G41" s="109" t="str">
        <f t="shared" si="4"/>
        <v/>
      </c>
      <c r="H41" s="109" t="str">
        <f t="shared" si="5"/>
        <v/>
      </c>
      <c r="I41" s="109" t="str">
        <f t="shared" si="6"/>
        <v/>
      </c>
      <c r="J41" s="109" t="str">
        <f t="shared" si="7"/>
        <v/>
      </c>
      <c r="K41" s="109" t="str">
        <f t="shared" si="8"/>
        <v/>
      </c>
      <c r="L41" s="109" t="str">
        <f t="shared" si="9"/>
        <v/>
      </c>
      <c r="M41" s="110" t="str">
        <f t="shared" si="10"/>
        <v/>
      </c>
      <c r="N41" s="111" t="str">
        <f t="shared" si="11"/>
        <v/>
      </c>
    </row>
    <row r="42" spans="2:14" s="148" customFormat="1" hidden="1" x14ac:dyDescent="0.25">
      <c r="B42" s="108" t="s">
        <v>39</v>
      </c>
      <c r="C42" s="109" t="str">
        <f t="shared" si="0"/>
        <v/>
      </c>
      <c r="D42" s="109" t="str">
        <f t="shared" si="1"/>
        <v/>
      </c>
      <c r="E42" s="109" t="str">
        <f t="shared" si="2"/>
        <v/>
      </c>
      <c r="F42" s="109" t="str">
        <f t="shared" si="3"/>
        <v/>
      </c>
      <c r="G42" s="109" t="str">
        <f t="shared" si="4"/>
        <v/>
      </c>
      <c r="H42" s="109" t="str">
        <f t="shared" si="5"/>
        <v/>
      </c>
      <c r="I42" s="109" t="str">
        <f t="shared" si="6"/>
        <v/>
      </c>
      <c r="J42" s="109" t="str">
        <f t="shared" si="7"/>
        <v/>
      </c>
      <c r="K42" s="109" t="str">
        <f t="shared" si="8"/>
        <v/>
      </c>
      <c r="L42" s="109" t="str">
        <f t="shared" si="9"/>
        <v/>
      </c>
      <c r="M42" s="110" t="str">
        <f t="shared" si="10"/>
        <v/>
      </c>
      <c r="N42" s="111" t="str">
        <f t="shared" si="11"/>
        <v/>
      </c>
    </row>
    <row r="43" spans="2:14" s="148" customFormat="1" hidden="1" x14ac:dyDescent="0.25">
      <c r="B43" s="108" t="s">
        <v>40</v>
      </c>
      <c r="C43" s="109" t="str">
        <f t="shared" si="0"/>
        <v/>
      </c>
      <c r="D43" s="109" t="str">
        <f t="shared" si="1"/>
        <v/>
      </c>
      <c r="E43" s="109" t="str">
        <f t="shared" si="2"/>
        <v/>
      </c>
      <c r="F43" s="109" t="str">
        <f t="shared" si="3"/>
        <v/>
      </c>
      <c r="G43" s="109" t="str">
        <f t="shared" si="4"/>
        <v/>
      </c>
      <c r="H43" s="109" t="str">
        <f t="shared" si="5"/>
        <v/>
      </c>
      <c r="I43" s="109" t="str">
        <f t="shared" si="6"/>
        <v/>
      </c>
      <c r="J43" s="109" t="str">
        <f t="shared" si="7"/>
        <v/>
      </c>
      <c r="K43" s="109" t="str">
        <f t="shared" si="8"/>
        <v/>
      </c>
      <c r="L43" s="109" t="str">
        <f t="shared" si="9"/>
        <v/>
      </c>
      <c r="M43" s="110" t="str">
        <f t="shared" si="10"/>
        <v/>
      </c>
      <c r="N43" s="111" t="str">
        <f t="shared" si="11"/>
        <v/>
      </c>
    </row>
    <row r="44" spans="2:14" s="148" customFormat="1" hidden="1" x14ac:dyDescent="0.25">
      <c r="B44" s="108" t="s">
        <v>41</v>
      </c>
      <c r="C44" s="109" t="str">
        <f t="shared" si="0"/>
        <v/>
      </c>
      <c r="D44" s="109" t="str">
        <f t="shared" si="1"/>
        <v/>
      </c>
      <c r="E44" s="109" t="str">
        <f t="shared" si="2"/>
        <v/>
      </c>
      <c r="F44" s="109" t="str">
        <f t="shared" si="3"/>
        <v/>
      </c>
      <c r="G44" s="109" t="str">
        <f t="shared" si="4"/>
        <v/>
      </c>
      <c r="H44" s="109" t="str">
        <f t="shared" si="5"/>
        <v/>
      </c>
      <c r="I44" s="109" t="str">
        <f t="shared" si="6"/>
        <v/>
      </c>
      <c r="J44" s="109" t="str">
        <f t="shared" si="7"/>
        <v/>
      </c>
      <c r="K44" s="109" t="str">
        <f t="shared" si="8"/>
        <v/>
      </c>
      <c r="L44" s="109" t="str">
        <f t="shared" si="9"/>
        <v/>
      </c>
      <c r="M44" s="110" t="str">
        <f t="shared" si="10"/>
        <v/>
      </c>
      <c r="N44" s="111" t="str">
        <f t="shared" si="11"/>
        <v/>
      </c>
    </row>
    <row r="45" spans="2:14" s="148" customFormat="1" hidden="1" x14ac:dyDescent="0.25">
      <c r="B45" s="108" t="s">
        <v>42</v>
      </c>
      <c r="C45" s="109" t="str">
        <f t="shared" si="0"/>
        <v/>
      </c>
      <c r="D45" s="109" t="str">
        <f t="shared" si="1"/>
        <v/>
      </c>
      <c r="E45" s="109" t="str">
        <f t="shared" si="2"/>
        <v/>
      </c>
      <c r="F45" s="109" t="str">
        <f t="shared" si="3"/>
        <v/>
      </c>
      <c r="G45" s="109" t="str">
        <f t="shared" si="4"/>
        <v/>
      </c>
      <c r="H45" s="109" t="str">
        <f t="shared" si="5"/>
        <v/>
      </c>
      <c r="I45" s="109" t="str">
        <f t="shared" si="6"/>
        <v/>
      </c>
      <c r="J45" s="109" t="str">
        <f t="shared" si="7"/>
        <v/>
      </c>
      <c r="K45" s="109" t="str">
        <f t="shared" si="8"/>
        <v/>
      </c>
      <c r="L45" s="109" t="str">
        <f t="shared" si="9"/>
        <v/>
      </c>
      <c r="M45" s="110" t="str">
        <f t="shared" si="10"/>
        <v/>
      </c>
      <c r="N45" s="111" t="str">
        <f t="shared" si="11"/>
        <v/>
      </c>
    </row>
    <row r="46" spans="2:14" s="148" customFormat="1" hidden="1" x14ac:dyDescent="0.25">
      <c r="B46" s="108" t="s">
        <v>43</v>
      </c>
      <c r="C46" s="109" t="str">
        <f t="shared" si="0"/>
        <v/>
      </c>
      <c r="D46" s="109" t="str">
        <f t="shared" si="1"/>
        <v/>
      </c>
      <c r="E46" s="109" t="str">
        <f t="shared" si="2"/>
        <v/>
      </c>
      <c r="F46" s="109" t="str">
        <f t="shared" si="3"/>
        <v/>
      </c>
      <c r="G46" s="109" t="str">
        <f t="shared" si="4"/>
        <v/>
      </c>
      <c r="H46" s="109" t="str">
        <f t="shared" si="5"/>
        <v/>
      </c>
      <c r="I46" s="109" t="str">
        <f t="shared" si="6"/>
        <v/>
      </c>
      <c r="J46" s="109" t="str">
        <f t="shared" si="7"/>
        <v/>
      </c>
      <c r="K46" s="109" t="str">
        <f t="shared" si="8"/>
        <v/>
      </c>
      <c r="L46" s="109" t="str">
        <f t="shared" si="9"/>
        <v/>
      </c>
      <c r="M46" s="110" t="str">
        <f t="shared" si="10"/>
        <v/>
      </c>
      <c r="N46" s="111" t="str">
        <f t="shared" si="11"/>
        <v/>
      </c>
    </row>
    <row r="47" spans="2:14" s="148" customFormat="1" hidden="1" x14ac:dyDescent="0.25">
      <c r="B47" s="68"/>
      <c r="C47" s="92"/>
      <c r="D47" s="92"/>
      <c r="E47" s="92"/>
      <c r="F47" s="92"/>
      <c r="G47" s="92"/>
      <c r="H47" s="92"/>
      <c r="I47" s="92"/>
      <c r="J47" s="92"/>
      <c r="K47" s="92"/>
      <c r="L47" s="92"/>
      <c r="M47" s="112"/>
      <c r="N47" s="113"/>
    </row>
    <row r="48" spans="2:14" s="148" customFormat="1" hidden="1" x14ac:dyDescent="0.25">
      <c r="B48" s="69" t="s">
        <v>78</v>
      </c>
      <c r="C48" s="92"/>
      <c r="D48" s="92"/>
      <c r="E48" s="92"/>
      <c r="F48" s="92"/>
      <c r="G48" s="92"/>
      <c r="H48" s="92"/>
      <c r="I48" s="92"/>
      <c r="J48" s="92"/>
      <c r="K48" s="92"/>
      <c r="L48" s="92"/>
      <c r="M48" s="112"/>
      <c r="N48" s="113"/>
    </row>
    <row r="49" spans="2:14" s="148" customFormat="1" hidden="1" x14ac:dyDescent="0.25">
      <c r="B49" s="108" t="s">
        <v>79</v>
      </c>
      <c r="C49" s="114">
        <v>1</v>
      </c>
      <c r="D49" s="114">
        <v>2</v>
      </c>
      <c r="E49" s="114">
        <v>3</v>
      </c>
      <c r="F49" s="114">
        <v>4</v>
      </c>
      <c r="G49" s="114">
        <v>5</v>
      </c>
      <c r="H49" s="114">
        <v>6</v>
      </c>
      <c r="I49" s="114">
        <v>7</v>
      </c>
      <c r="J49" s="114">
        <v>8</v>
      </c>
      <c r="K49" s="114">
        <v>9</v>
      </c>
      <c r="L49" s="114">
        <v>10</v>
      </c>
      <c r="M49" s="112"/>
      <c r="N49" s="113"/>
    </row>
    <row r="50" spans="2:14" s="148" customFormat="1" hidden="1" x14ac:dyDescent="0.25">
      <c r="B50" s="108" t="s">
        <v>80</v>
      </c>
      <c r="C50" s="115">
        <v>0</v>
      </c>
      <c r="D50" s="115">
        <v>0</v>
      </c>
      <c r="E50" s="115">
        <v>0.57999999999999996</v>
      </c>
      <c r="F50" s="115">
        <v>0.9</v>
      </c>
      <c r="G50" s="115">
        <v>1.1200000000000001</v>
      </c>
      <c r="H50" s="115">
        <v>1.24</v>
      </c>
      <c r="I50" s="115">
        <v>1.32</v>
      </c>
      <c r="J50" s="115">
        <v>1.41</v>
      </c>
      <c r="K50" s="115">
        <v>1.45</v>
      </c>
      <c r="L50" s="115">
        <v>1.49</v>
      </c>
      <c r="M50" s="112"/>
      <c r="N50" s="113"/>
    </row>
    <row r="51" spans="2:14" s="148" customFormat="1" hidden="1" x14ac:dyDescent="0.25"/>
    <row r="52" spans="2:14" s="148" customFormat="1" hidden="1" x14ac:dyDescent="0.25">
      <c r="B52" s="148" t="s">
        <v>81</v>
      </c>
      <c r="F52" s="148" t="s">
        <v>82</v>
      </c>
    </row>
    <row r="53" spans="2:14" s="148" customFormat="1" hidden="1" x14ac:dyDescent="0.25">
      <c r="B53" s="107" t="s">
        <v>27</v>
      </c>
      <c r="C53" s="116" t="s">
        <v>83</v>
      </c>
      <c r="D53" s="116" t="s">
        <v>84</v>
      </c>
      <c r="F53" s="117" t="s">
        <v>80</v>
      </c>
      <c r="G53" s="117" t="str">
        <f>IF(D65&gt;0,INDEX(C50:L50,1,MATCH(D65,C49:L49,0)),"")</f>
        <v/>
      </c>
    </row>
    <row r="54" spans="2:14" s="148" customFormat="1" hidden="1" x14ac:dyDescent="0.25">
      <c r="B54" s="108" t="s">
        <v>85</v>
      </c>
      <c r="C54" s="118" t="str">
        <f>IF(C6&lt;&gt;"",
      SUM(IF(C6&lt;&gt;"",C6*$M$37,0),
            IF(D6&lt;&gt;"",D6*$M$38,0),
            IF(E6&lt;&gt;"",E6*$M$39,0),
            IF(F6&lt;&gt;"",F6*$M$40,0),
            IF(G6&lt;&gt;"",G6*$M$41,0),
            IF(H6&lt;&gt;"",H6*$M$42,0),
            IF(I6&lt;&gt;"",I6*$M$43,0),
            IF(J6&lt;&gt;"",J6*$M$44,0),
            IF(K6&lt;&gt;"",K6*$M$45,0),
            IF(L6&lt;&gt;"",L6*$M$46,0)
      ),
      ""
)</f>
        <v/>
      </c>
      <c r="D54" s="119" t="str">
        <f t="shared" ref="D54:D63" si="12">IF(C54&lt;&gt;"",C54/M37,"")</f>
        <v/>
      </c>
    </row>
    <row r="55" spans="2:14" s="148" customFormat="1" hidden="1" x14ac:dyDescent="0.25">
      <c r="B55" s="108" t="s">
        <v>86</v>
      </c>
      <c r="C55" s="118" t="str">
        <f>IF(C7&lt;&gt;"",
      SUM(IF(C7&lt;&gt;"",C7*$M$37,0),
            IF(D7&lt;&gt;"",D7*$M$38,0),
            IF(E7&lt;&gt;"",E7*$M$39,0),
            IF(F7&lt;&gt;"",F7*$M$40,0),
            IF(G7&lt;&gt;"",G7*$M$41,0),
            IF(H7&lt;&gt;"",H7*$M$42,0),
            IF(I7&lt;&gt;"",I7*$M$43,0),
            IF(J7&lt;&gt;"",J7*$M$44,0),
            IF(K7&lt;&gt;"",K7*$M$45,0),
            IF(L7&lt;&gt;"",L7*$M$46,0)
      ),
      ""
)</f>
        <v/>
      </c>
      <c r="D55" s="119" t="str">
        <f t="shared" si="12"/>
        <v/>
      </c>
      <c r="F55" s="148" t="s">
        <v>87</v>
      </c>
    </row>
    <row r="56" spans="2:14" s="148" customFormat="1" hidden="1" x14ac:dyDescent="0.25">
      <c r="B56" s="108" t="s">
        <v>88</v>
      </c>
      <c r="C56" s="118" t="str">
        <f>IF(C8&lt;&gt;"",
SUM(IF(C8&lt;&gt;"",C8*$M$37,0),
IF(D8&lt;&gt;"",D8*$M$38,0),
IF(E8&lt;&gt;"",E8*$M$39,0),
IF(F8&lt;&gt;"",F8*$M$40,0),
IF(G8&lt;&gt;"",G8*$M$41,0),
IF(H8&lt;&gt;"",H8*$M$42,0),
IF(I8&lt;&gt;"",I8*$M$43,0),
IF(J8&lt;&gt;"",J8*$M$44,0),
IF(K8&lt;&gt;"",K8*$M$45,0),
IF(L8&lt;&gt;"",L8*$M$46,0)
),
""
)</f>
        <v/>
      </c>
      <c r="D56" s="119" t="str">
        <f t="shared" si="12"/>
        <v/>
      </c>
      <c r="F56" s="117" t="s">
        <v>89</v>
      </c>
      <c r="G56" s="120" t="str">
        <f>IF(D65&gt;0,(D64-D65)/(D65-1),"")</f>
        <v/>
      </c>
    </row>
    <row r="57" spans="2:14" s="148" customFormat="1" hidden="1" x14ac:dyDescent="0.25">
      <c r="B57" s="108" t="s">
        <v>90</v>
      </c>
      <c r="C57" s="118" t="str">
        <f>IF(C9&lt;&gt;"",
SUM(IF(C9&lt;&gt;"",C9*$M$37,0),
IF(D9&lt;&gt;"",D9*$M$38,0),
IF(E9&lt;&gt;"",E9*$M$39,0),
IF(F9&lt;&gt;"",F9*$M$40,0),
IF(G9&lt;&gt;"",G9*$M$41,0),
IF(H9&lt;&gt;"",H9*$M$42,0),
IF(I9&lt;&gt;"",I9*$M$43,0),
IF(J9&lt;&gt;"",J9*$M$44,0),
IF(K9&lt;&gt;"",K9*$M$45,0),
IF(L9&lt;&gt;"",L9*$M$46,0)
),
""
)</f>
        <v/>
      </c>
      <c r="D57" s="119" t="str">
        <f t="shared" si="12"/>
        <v/>
      </c>
    </row>
    <row r="58" spans="2:14" s="148" customFormat="1" hidden="1" x14ac:dyDescent="0.25">
      <c r="B58" s="108" t="s">
        <v>91</v>
      </c>
      <c r="C58" s="118" t="str">
        <f>IF(C10&lt;&gt;"",
SUM(IF(C10&lt;&gt;"",C10*$M$37,0),
IF(D10&lt;&gt;"",D10*$M$38,0),
IF(E10&lt;&gt;"",E10*$M$39,0),
IF(F10&lt;&gt;"",F10*$M$40,0),
IF(G10&lt;&gt;"",G10*$M$41,0),
IF(H10&lt;&gt;"",H10*$M$42,0),
IF(I10&lt;&gt;"",I10*$M$43,0),
IF(J10&lt;&gt;"",J10*$M$44,0),
IF(K10&lt;&gt;"",K10*$M$45,0),
IF(L10&lt;&gt;"",L10*$M$46,0)
),
""
)</f>
        <v/>
      </c>
      <c r="D58" s="119" t="str">
        <f t="shared" si="12"/>
        <v/>
      </c>
      <c r="F58" s="148" t="s">
        <v>92</v>
      </c>
    </row>
    <row r="59" spans="2:14" s="148" customFormat="1" hidden="1" x14ac:dyDescent="0.25">
      <c r="B59" s="108" t="s">
        <v>93</v>
      </c>
      <c r="C59" s="118" t="str">
        <f>IF(C11&lt;&gt;"",
SUM(IF(C11&lt;&gt;"",C11*$M$37,0),
IF(D11&lt;&gt;"",D11*$M$38,0),
IF(E11&lt;&gt;"",E11*$M$39,0),
IF(F11&lt;&gt;"",F11*$M$40,0),
IF(G11&lt;&gt;"",G11*$M$41,0),
IF(H11&lt;&gt;"",H11*$M$42,0),
IF(I11&lt;&gt;"",I11*$M$43,0),
IF(J11&lt;&gt;"",J11*$M$44,0),
IF(K11&lt;&gt;"",K11*$M$45,0),
IF(L11&lt;&gt;"",L11*$M$46,0)
),
""
)</f>
        <v/>
      </c>
      <c r="D59" s="119" t="str">
        <f t="shared" si="12"/>
        <v/>
      </c>
      <c r="F59" s="117" t="s">
        <v>94</v>
      </c>
      <c r="G59" s="121" t="str">
        <f>IF(D65&gt;0,IF(D65&lt;=2,0,G56/G53),"")</f>
        <v/>
      </c>
    </row>
    <row r="60" spans="2:14" s="148" customFormat="1" hidden="1" x14ac:dyDescent="0.25">
      <c r="B60" s="108" t="s">
        <v>95</v>
      </c>
      <c r="C60" s="118" t="str">
        <f>IF(C12&lt;&gt;"",
      SUM(IF(C12&lt;&gt;"",C12*$M$37,0),
            IF(D12&lt;&gt;"",D12*$M$38,0),
            IF(E12&lt;&gt;"",E12*$M$39,0),
            IF(F12&lt;&gt;"",F12*$M$40,0),
            IF(G12&lt;&gt;"",G12*$M$41,0),
            IF(H12&lt;&gt;"",H12*$M$42,0),
            IF(I12&lt;&gt;"",I12*$M$43,0),
            IF(J12&lt;&gt;"",J12*$M$44,0),
            IF(K12&lt;&gt;"",K12*$M$45,0),
            IF(L12&lt;&gt;"",L12*$M$46,0)
      ),
      ""
)</f>
        <v/>
      </c>
      <c r="D60" s="119" t="str">
        <f t="shared" si="12"/>
        <v/>
      </c>
    </row>
    <row r="61" spans="2:14" s="148" customFormat="1" hidden="1" x14ac:dyDescent="0.25">
      <c r="B61" s="108" t="s">
        <v>96</v>
      </c>
      <c r="C61" s="118" t="str">
        <f>IF(C13&lt;&gt;"",
SUM(IF(C13&lt;&gt;"",C13*$M$37,0),
IF(D13&lt;&gt;"",D13*$M$38,0),
IF(E13&lt;&gt;"",E13*$M$39,0),
IF(F13&lt;&gt;"",F13*$M$40,0),
IF(G13&lt;&gt;"",G13*$M$41,0),
IF(H13&lt;&gt;"",H13*$M$42,0),
IF(I13&lt;&gt;"",I13*$M$43,0),
IF(J13&lt;&gt;"",J13*$M$44,0),
IF(K13&lt;&gt;"",K13*$M$45,0),
IF(L13&lt;&gt;"",L13*$M$46,0)
),
""
)</f>
        <v/>
      </c>
      <c r="D61" s="119" t="str">
        <f t="shared" si="12"/>
        <v/>
      </c>
    </row>
    <row r="62" spans="2:14" s="148" customFormat="1" hidden="1" x14ac:dyDescent="0.25">
      <c r="B62" s="108" t="s">
        <v>97</v>
      </c>
      <c r="C62" s="118" t="str">
        <f>IF(C14&lt;&gt;"",
SUM(IF(C14&lt;&gt;"",C14*$M$37,0),
IF(D14&lt;&gt;"",D14*$M$38,0),
IF(E14&lt;&gt;"",E14*$M$39,0),
IF(F14&lt;&gt;"",F14*$M$40,0),
IF(G14&lt;&gt;"",G14*$M$41,0),
IF(H14&lt;&gt;"",H14*$M$42,0),
IF(I14&lt;&gt;"",I14*$M$43,0),
IF(J14&lt;&gt;"",J14*$M$44,0),
IF(K14&lt;&gt;"",K14*$M$45,0),
IF(L14&lt;&gt;"",L14*$M$46,0)
),
""
)</f>
        <v/>
      </c>
      <c r="D62" s="119" t="str">
        <f t="shared" si="12"/>
        <v/>
      </c>
      <c r="F62" s="202" t="s">
        <v>98</v>
      </c>
      <c r="G62" s="198"/>
      <c r="H62" s="198"/>
      <c r="I62" s="198"/>
      <c r="J62" s="198"/>
      <c r="K62" s="198"/>
      <c r="L62" s="198"/>
      <c r="M62" s="198"/>
      <c r="N62" s="198"/>
    </row>
    <row r="63" spans="2:14" s="148" customFormat="1" hidden="1" x14ac:dyDescent="0.25">
      <c r="B63" s="108" t="s">
        <v>99</v>
      </c>
      <c r="C63" s="118" t="str">
        <f>IF(C15&lt;&gt;"",
SUM(IF(C15&lt;&gt;"",C15*$M$37,0),
IF(D15&lt;&gt;"",D15*$M$38,0),
IF(E15&lt;&gt;"",E15*$M$39,0),
IF(F15&lt;&gt;"",F15*$M$40,0),
IF(G15&lt;&gt;"",G15*$M$41,0),
IF(H15&lt;&gt;"",H15*$M$42,0),
IF(I15&lt;&gt;"",I15*$M$43,0),
IF(J15&lt;&gt;"",J15*$M$44,0),
IF(K15&lt;&gt;"",K15*$M$45,0),
IF(L15&lt;&gt;"",L15*$M$46,0)
),
""
)</f>
        <v/>
      </c>
      <c r="D63" s="119" t="str">
        <f t="shared" si="12"/>
        <v/>
      </c>
      <c r="F63" s="198"/>
      <c r="G63" s="198"/>
      <c r="H63" s="198"/>
      <c r="I63" s="198"/>
      <c r="J63" s="198"/>
      <c r="K63" s="198"/>
      <c r="L63" s="198"/>
      <c r="M63" s="198"/>
      <c r="N63" s="198"/>
    </row>
    <row r="64" spans="2:14" s="148" customFormat="1" hidden="1" x14ac:dyDescent="0.25">
      <c r="B64" s="199" t="s">
        <v>84</v>
      </c>
      <c r="C64" s="200"/>
      <c r="D64" s="121" t="e">
        <f>AVERAGE(D54:D63)</f>
        <v>#DIV/0!</v>
      </c>
      <c r="F64" s="198"/>
      <c r="G64" s="198"/>
      <c r="H64" s="198"/>
      <c r="I64" s="198"/>
      <c r="J64" s="198"/>
      <c r="K64" s="198"/>
      <c r="L64" s="198"/>
      <c r="M64" s="198"/>
      <c r="N64" s="198"/>
    </row>
    <row r="65" spans="2:14" s="148" customFormat="1" hidden="1" x14ac:dyDescent="0.25">
      <c r="B65" s="201" t="s">
        <v>100</v>
      </c>
      <c r="C65" s="200"/>
      <c r="D65" s="122">
        <f>COUNT(C54:C64)</f>
        <v>0</v>
      </c>
      <c r="F65" s="198"/>
      <c r="G65" s="198"/>
      <c r="H65" s="198"/>
      <c r="I65" s="198"/>
      <c r="J65" s="198"/>
      <c r="K65" s="198"/>
      <c r="L65" s="198"/>
      <c r="M65" s="198"/>
      <c r="N65" s="198"/>
    </row>
    <row r="66" spans="2:14" s="148" customFormat="1" hidden="1" x14ac:dyDescent="0.25"/>
    <row r="67" spans="2:14" s="148" customFormat="1" hidden="1" x14ac:dyDescent="0.25"/>
    <row r="68" spans="2:14" s="148" customFormat="1" hidden="1" x14ac:dyDescent="0.25"/>
    <row r="69" spans="2:14" s="148" customFormat="1" x14ac:dyDescent="0.25"/>
    <row r="70" spans="2:14" s="29" customFormat="1" x14ac:dyDescent="0.25"/>
    <row r="71" spans="2:14" s="29" customFormat="1" x14ac:dyDescent="0.25"/>
    <row r="72" spans="2:14" s="29" customFormat="1" x14ac:dyDescent="0.25"/>
    <row r="73" spans="2:14" s="29" customFormat="1" x14ac:dyDescent="0.25"/>
    <row r="74" spans="2:14" s="29" customFormat="1" x14ac:dyDescent="0.25"/>
    <row r="75" spans="2:14" s="29" customFormat="1" x14ac:dyDescent="0.25"/>
    <row r="76" spans="2:14" s="29" customFormat="1" x14ac:dyDescent="0.25"/>
    <row r="77" spans="2:14" s="29" customFormat="1" x14ac:dyDescent="0.25"/>
    <row r="78" spans="2:14" s="29" customFormat="1" x14ac:dyDescent="0.25"/>
    <row r="79" spans="2:14" s="29" customFormat="1" x14ac:dyDescent="0.25"/>
    <row r="80" spans="2:14" s="29" customFormat="1" x14ac:dyDescent="0.25"/>
    <row r="81" s="29" customFormat="1" x14ac:dyDescent="0.25"/>
    <row r="82" s="29" customFormat="1" x14ac:dyDescent="0.25"/>
    <row r="83" s="29" customFormat="1" x14ac:dyDescent="0.25"/>
    <row r="84" s="29" customFormat="1" x14ac:dyDescent="0.25"/>
    <row r="85" s="29" customFormat="1" x14ac:dyDescent="0.25"/>
    <row r="86" s="29" customFormat="1" x14ac:dyDescent="0.25"/>
    <row r="87" s="29" customFormat="1" x14ac:dyDescent="0.25"/>
    <row r="88" s="29" customFormat="1" x14ac:dyDescent="0.25"/>
    <row r="89" s="29" customFormat="1" x14ac:dyDescent="0.25"/>
    <row r="90" s="29" customFormat="1" x14ac:dyDescent="0.25"/>
    <row r="91" s="29" customFormat="1" x14ac:dyDescent="0.25"/>
    <row r="92" s="29" customFormat="1" x14ac:dyDescent="0.25"/>
    <row r="93" s="29" customFormat="1" x14ac:dyDescent="0.25"/>
    <row r="94" s="29" customFormat="1" x14ac:dyDescent="0.25"/>
    <row r="95" s="29" customFormat="1" x14ac:dyDescent="0.25"/>
    <row r="96" s="29" customFormat="1" x14ac:dyDescent="0.25"/>
    <row r="97" s="29" customFormat="1" x14ac:dyDescent="0.25"/>
    <row r="98" s="29" customFormat="1" x14ac:dyDescent="0.25"/>
    <row r="99" s="29" customFormat="1" x14ac:dyDescent="0.25"/>
    <row r="100" s="29" customFormat="1" x14ac:dyDescent="0.25"/>
    <row r="101" s="29" customFormat="1" x14ac:dyDescent="0.25"/>
    <row r="102" s="29" customFormat="1" x14ac:dyDescent="0.25"/>
    <row r="103" s="29" customFormat="1" x14ac:dyDescent="0.25"/>
    <row r="104" s="29" customFormat="1" x14ac:dyDescent="0.25"/>
    <row r="105" s="29" customFormat="1" x14ac:dyDescent="0.25"/>
    <row r="106" s="29" customFormat="1" x14ac:dyDescent="0.25"/>
    <row r="107" s="29" customFormat="1" x14ac:dyDescent="0.25"/>
    <row r="108" s="29" customFormat="1" x14ac:dyDescent="0.25"/>
    <row r="109" s="29" customFormat="1" x14ac:dyDescent="0.25"/>
    <row r="110" s="29" customFormat="1" x14ac:dyDescent="0.25"/>
    <row r="111" s="29" customFormat="1" x14ac:dyDescent="0.25"/>
    <row r="112" s="29" customFormat="1" x14ac:dyDescent="0.25"/>
    <row r="113" s="29" customFormat="1" x14ac:dyDescent="0.25"/>
    <row r="114" s="29" customFormat="1" x14ac:dyDescent="0.25"/>
    <row r="115" s="29" customFormat="1" x14ac:dyDescent="0.25"/>
    <row r="116" s="29" customFormat="1" x14ac:dyDescent="0.25"/>
    <row r="117" s="29" customFormat="1" x14ac:dyDescent="0.25"/>
    <row r="118" s="29" customFormat="1" x14ac:dyDescent="0.25"/>
    <row r="119" s="29" customFormat="1" x14ac:dyDescent="0.25"/>
    <row r="120" s="29" customFormat="1" x14ac:dyDescent="0.25"/>
    <row r="121" s="29" customFormat="1" x14ac:dyDescent="0.25"/>
    <row r="122" s="29" customFormat="1" x14ac:dyDescent="0.25"/>
    <row r="123" s="29" customFormat="1" x14ac:dyDescent="0.25"/>
    <row r="124" s="29" customFormat="1" x14ac:dyDescent="0.25"/>
    <row r="125" s="29" customFormat="1" x14ac:dyDescent="0.25"/>
    <row r="126" s="29" customFormat="1" x14ac:dyDescent="0.25"/>
    <row r="127" s="29" customFormat="1" x14ac:dyDescent="0.25"/>
    <row r="128" s="29" customFormat="1" x14ac:dyDescent="0.25"/>
    <row r="129" s="29" customFormat="1" x14ac:dyDescent="0.25"/>
    <row r="130" s="29" customFormat="1" x14ac:dyDescent="0.25"/>
    <row r="131" s="29" customFormat="1" x14ac:dyDescent="0.25"/>
    <row r="132" s="29" customFormat="1" x14ac:dyDescent="0.25"/>
    <row r="133" s="29" customFormat="1" x14ac:dyDescent="0.25"/>
    <row r="134" s="29" customFormat="1" x14ac:dyDescent="0.25"/>
    <row r="135" s="29" customFormat="1" x14ac:dyDescent="0.25"/>
    <row r="136" s="29" customFormat="1" x14ac:dyDescent="0.25"/>
    <row r="137" s="29" customFormat="1" x14ac:dyDescent="0.25"/>
    <row r="138" s="29" customFormat="1" x14ac:dyDescent="0.25"/>
    <row r="139" s="29" customFormat="1" x14ac:dyDescent="0.25"/>
    <row r="140" s="29" customFormat="1" x14ac:dyDescent="0.25"/>
    <row r="141" s="29" customFormat="1" x14ac:dyDescent="0.25"/>
    <row r="142" s="29" customFormat="1" x14ac:dyDescent="0.25"/>
    <row r="143" s="29" customFormat="1" x14ac:dyDescent="0.25"/>
    <row r="144" s="29" customFormat="1" x14ac:dyDescent="0.25"/>
    <row r="145" s="29" customFormat="1" x14ac:dyDescent="0.25"/>
    <row r="146" s="29" customFormat="1" x14ac:dyDescent="0.25"/>
    <row r="147" s="29" customFormat="1" x14ac:dyDescent="0.25"/>
    <row r="148" s="29" customFormat="1" x14ac:dyDescent="0.25"/>
    <row r="149" s="29" customFormat="1" x14ac:dyDescent="0.25"/>
    <row r="150" s="29" customFormat="1" x14ac:dyDescent="0.25"/>
    <row r="151" s="29" customFormat="1" x14ac:dyDescent="0.25"/>
    <row r="152" s="29" customFormat="1" x14ac:dyDescent="0.25"/>
    <row r="153" s="29" customFormat="1" x14ac:dyDescent="0.25"/>
    <row r="154" s="29" customFormat="1" x14ac:dyDescent="0.25"/>
    <row r="155" s="29" customFormat="1" x14ac:dyDescent="0.25"/>
    <row r="156" s="29" customFormat="1" x14ac:dyDescent="0.25"/>
    <row r="157" s="29" customFormat="1" x14ac:dyDescent="0.25"/>
    <row r="158" s="29" customFormat="1" x14ac:dyDescent="0.25"/>
    <row r="159" s="29" customFormat="1" x14ac:dyDescent="0.25"/>
    <row r="160" s="29" customFormat="1" x14ac:dyDescent="0.25"/>
    <row r="161" s="29" customFormat="1" x14ac:dyDescent="0.25"/>
    <row r="162" s="29" customFormat="1" x14ac:dyDescent="0.25"/>
    <row r="163" s="29" customFormat="1" x14ac:dyDescent="0.25"/>
    <row r="164" s="29" customFormat="1" x14ac:dyDescent="0.25"/>
    <row r="165" s="29" customFormat="1" x14ac:dyDescent="0.25"/>
    <row r="166" s="29" customFormat="1" x14ac:dyDescent="0.25"/>
    <row r="167" s="29" customFormat="1" x14ac:dyDescent="0.25"/>
    <row r="168" s="29" customFormat="1" x14ac:dyDescent="0.25"/>
    <row r="169" s="29" customFormat="1" x14ac:dyDescent="0.25"/>
    <row r="170" s="29" customFormat="1" x14ac:dyDescent="0.25"/>
    <row r="171" s="29" customFormat="1" x14ac:dyDescent="0.25"/>
    <row r="172" s="29" customFormat="1" x14ac:dyDescent="0.25"/>
    <row r="173" s="29" customFormat="1" x14ac:dyDescent="0.25"/>
    <row r="174" s="29" customFormat="1" x14ac:dyDescent="0.25"/>
    <row r="175" s="29" customFormat="1" x14ac:dyDescent="0.25"/>
    <row r="176" s="29" customFormat="1" x14ac:dyDescent="0.25"/>
    <row r="177" s="29" customFormat="1" x14ac:dyDescent="0.25"/>
    <row r="178" s="29" customFormat="1" x14ac:dyDescent="0.25"/>
    <row r="179" s="29" customFormat="1" x14ac:dyDescent="0.25"/>
    <row r="180" s="29" customFormat="1" x14ac:dyDescent="0.25"/>
    <row r="181" s="29" customFormat="1" x14ac:dyDescent="0.25"/>
    <row r="182" s="29" customFormat="1" x14ac:dyDescent="0.25"/>
    <row r="183" s="29" customFormat="1" x14ac:dyDescent="0.25"/>
    <row r="184" s="29" customFormat="1" x14ac:dyDescent="0.25"/>
    <row r="185" s="29" customFormat="1" x14ac:dyDescent="0.25"/>
    <row r="186" s="29" customFormat="1" x14ac:dyDescent="0.25"/>
    <row r="187" s="29" customFormat="1" x14ac:dyDescent="0.25"/>
    <row r="188" s="29" customFormat="1" x14ac:dyDescent="0.25"/>
    <row r="189" s="29" customFormat="1" x14ac:dyDescent="0.25"/>
    <row r="190" s="29" customFormat="1" x14ac:dyDescent="0.25"/>
    <row r="191" s="29" customFormat="1" x14ac:dyDescent="0.25"/>
    <row r="192" s="29" customFormat="1" x14ac:dyDescent="0.25"/>
    <row r="193" s="29" customFormat="1" x14ac:dyDescent="0.25"/>
    <row r="194" s="29" customFormat="1" x14ac:dyDescent="0.25"/>
    <row r="195" s="29" customFormat="1" x14ac:dyDescent="0.25"/>
    <row r="196" s="29" customFormat="1" x14ac:dyDescent="0.25"/>
    <row r="197" s="29" customFormat="1" x14ac:dyDescent="0.25"/>
    <row r="198" s="29" customFormat="1" x14ac:dyDescent="0.25"/>
    <row r="199" s="29" customFormat="1" x14ac:dyDescent="0.25"/>
    <row r="200" s="29" customFormat="1" x14ac:dyDescent="0.25"/>
    <row r="201" s="29" customFormat="1" x14ac:dyDescent="0.25"/>
    <row r="202" s="29" customFormat="1" x14ac:dyDescent="0.25"/>
    <row r="203" s="29" customFormat="1" x14ac:dyDescent="0.25"/>
    <row r="204" s="29" customFormat="1" x14ac:dyDescent="0.25"/>
    <row r="205" s="29" customFormat="1" x14ac:dyDescent="0.25"/>
    <row r="206" s="29" customFormat="1" x14ac:dyDescent="0.25"/>
    <row r="207" s="29" customFormat="1" x14ac:dyDescent="0.25"/>
    <row r="208" s="29" customFormat="1" x14ac:dyDescent="0.25"/>
    <row r="209" s="29" customFormat="1" x14ac:dyDescent="0.25"/>
    <row r="210" s="29" customFormat="1" x14ac:dyDescent="0.25"/>
    <row r="211" s="29" customFormat="1" x14ac:dyDescent="0.25"/>
    <row r="212" s="29" customFormat="1" x14ac:dyDescent="0.25"/>
    <row r="213" s="29" customFormat="1" x14ac:dyDescent="0.25"/>
    <row r="214" s="29" customFormat="1" x14ac:dyDescent="0.25"/>
    <row r="215" s="29" customFormat="1" x14ac:dyDescent="0.25"/>
    <row r="216" s="29" customFormat="1" x14ac:dyDescent="0.25"/>
    <row r="217" s="29" customFormat="1" x14ac:dyDescent="0.25"/>
    <row r="218" s="29" customFormat="1" x14ac:dyDescent="0.25"/>
    <row r="219" s="29" customFormat="1" x14ac:dyDescent="0.25"/>
    <row r="220" s="29" customFormat="1" x14ac:dyDescent="0.25"/>
    <row r="221" s="29" customFormat="1" x14ac:dyDescent="0.25"/>
    <row r="222" s="29" customFormat="1" x14ac:dyDescent="0.25"/>
    <row r="223" s="29" customFormat="1" x14ac:dyDescent="0.25"/>
    <row r="224" s="29" customFormat="1" x14ac:dyDescent="0.25"/>
    <row r="225" s="29" customFormat="1" x14ac:dyDescent="0.25"/>
    <row r="226" s="29" customFormat="1" x14ac:dyDescent="0.25"/>
    <row r="227" s="29" customFormat="1" x14ac:dyDescent="0.25"/>
    <row r="228" s="29" customFormat="1" x14ac:dyDescent="0.25"/>
    <row r="229" s="29" customFormat="1" x14ac:dyDescent="0.25"/>
    <row r="230" s="29" customFormat="1" x14ac:dyDescent="0.25"/>
    <row r="231" s="29" customFormat="1" x14ac:dyDescent="0.25"/>
    <row r="232" s="29" customFormat="1" x14ac:dyDescent="0.25"/>
    <row r="233" s="29" customFormat="1" x14ac:dyDescent="0.25"/>
    <row r="234" s="29" customFormat="1" x14ac:dyDescent="0.25"/>
    <row r="235" s="29" customFormat="1" x14ac:dyDescent="0.25"/>
    <row r="236" s="29" customFormat="1" x14ac:dyDescent="0.25"/>
    <row r="237" s="29" customFormat="1" x14ac:dyDescent="0.25"/>
    <row r="238" s="29" customFormat="1" x14ac:dyDescent="0.25"/>
    <row r="239" s="29" customFormat="1" x14ac:dyDescent="0.25"/>
    <row r="240" s="29" customFormat="1" x14ac:dyDescent="0.25"/>
    <row r="241" s="29" customFormat="1" x14ac:dyDescent="0.25"/>
    <row r="242" s="29" customFormat="1" x14ac:dyDescent="0.25"/>
    <row r="243" s="29" customFormat="1" x14ac:dyDescent="0.25"/>
    <row r="244" s="29" customFormat="1" x14ac:dyDescent="0.25"/>
    <row r="245" s="29" customFormat="1" x14ac:dyDescent="0.25"/>
    <row r="246" s="29" customFormat="1" x14ac:dyDescent="0.25"/>
    <row r="247" s="29" customFormat="1" x14ac:dyDescent="0.25"/>
    <row r="248" s="29" customFormat="1" x14ac:dyDescent="0.25"/>
    <row r="249" s="29" customFormat="1" x14ac:dyDescent="0.25"/>
    <row r="250" s="29" customFormat="1" x14ac:dyDescent="0.25"/>
    <row r="251" s="29" customFormat="1" x14ac:dyDescent="0.25"/>
    <row r="252" s="29" customFormat="1" x14ac:dyDescent="0.25"/>
    <row r="253" s="29" customFormat="1" x14ac:dyDescent="0.25"/>
    <row r="254" s="29" customFormat="1" x14ac:dyDescent="0.25"/>
    <row r="255" s="29" customFormat="1" x14ac:dyDescent="0.25"/>
    <row r="256" s="29" customFormat="1" x14ac:dyDescent="0.25"/>
    <row r="257" s="29" customFormat="1" x14ac:dyDescent="0.25"/>
    <row r="258" s="29" customFormat="1" x14ac:dyDescent="0.25"/>
    <row r="259" s="29" customFormat="1" x14ac:dyDescent="0.25"/>
    <row r="260" s="29" customFormat="1" x14ac:dyDescent="0.25"/>
    <row r="261" s="29" customFormat="1" x14ac:dyDescent="0.25"/>
    <row r="262" s="29" customFormat="1" x14ac:dyDescent="0.25"/>
    <row r="263" s="29" customFormat="1" x14ac:dyDescent="0.25"/>
    <row r="264" s="29" customFormat="1" x14ac:dyDescent="0.25"/>
    <row r="265" s="29" customFormat="1" x14ac:dyDescent="0.25"/>
    <row r="266" s="29" customFormat="1" x14ac:dyDescent="0.25"/>
    <row r="267" s="29" customFormat="1" x14ac:dyDescent="0.25"/>
    <row r="268" s="29" customFormat="1" x14ac:dyDescent="0.25"/>
    <row r="269" s="29" customFormat="1" x14ac:dyDescent="0.25"/>
    <row r="270" s="29" customFormat="1" x14ac:dyDescent="0.25"/>
    <row r="271" s="29" customFormat="1" x14ac:dyDescent="0.25"/>
    <row r="272" s="29" customFormat="1" x14ac:dyDescent="0.25"/>
    <row r="273" s="29" customFormat="1" x14ac:dyDescent="0.25"/>
    <row r="274" s="29" customFormat="1" x14ac:dyDescent="0.25"/>
    <row r="275" s="29" customFormat="1" x14ac:dyDescent="0.25"/>
    <row r="276" s="29" customFormat="1" x14ac:dyDescent="0.25"/>
    <row r="277" s="29" customFormat="1" x14ac:dyDescent="0.25"/>
    <row r="278" s="29" customFormat="1" x14ac:dyDescent="0.25"/>
    <row r="279" s="29" customFormat="1" x14ac:dyDescent="0.25"/>
    <row r="280" s="29" customFormat="1" x14ac:dyDescent="0.25"/>
    <row r="281" s="29" customFormat="1" x14ac:dyDescent="0.25"/>
    <row r="282" s="29" customFormat="1" x14ac:dyDescent="0.25"/>
    <row r="283" s="29" customFormat="1" x14ac:dyDescent="0.25"/>
    <row r="284" s="29" customFormat="1" x14ac:dyDescent="0.25"/>
    <row r="285" s="29" customFormat="1" x14ac:dyDescent="0.25"/>
    <row r="286" s="29" customFormat="1" x14ac:dyDescent="0.25"/>
    <row r="287" s="29" customFormat="1" x14ac:dyDescent="0.25"/>
    <row r="288" s="29" customFormat="1" x14ac:dyDescent="0.25"/>
    <row r="289" s="29" customFormat="1" x14ac:dyDescent="0.25"/>
    <row r="290" s="29" customFormat="1" x14ac:dyDescent="0.25"/>
    <row r="291" s="29" customFormat="1" x14ac:dyDescent="0.25"/>
    <row r="292" s="29" customFormat="1" x14ac:dyDescent="0.25"/>
    <row r="293" s="29" customFormat="1" x14ac:dyDescent="0.25"/>
    <row r="294" s="29" customFormat="1" x14ac:dyDescent="0.25"/>
    <row r="295" s="29" customFormat="1" x14ac:dyDescent="0.25"/>
    <row r="296" s="29" customFormat="1" x14ac:dyDescent="0.25"/>
    <row r="297" s="29" customFormat="1" x14ac:dyDescent="0.25"/>
    <row r="298" s="29" customFormat="1" x14ac:dyDescent="0.25"/>
    <row r="299" s="29" customFormat="1" x14ac:dyDescent="0.25"/>
    <row r="300" s="29" customFormat="1" x14ac:dyDescent="0.25"/>
    <row r="301" s="29" customFormat="1" x14ac:dyDescent="0.25"/>
    <row r="302" s="29" customFormat="1" x14ac:dyDescent="0.25"/>
    <row r="303" s="29" customFormat="1" x14ac:dyDescent="0.25"/>
    <row r="304" s="29" customFormat="1" x14ac:dyDescent="0.25"/>
    <row r="305" s="29" customFormat="1" x14ac:dyDescent="0.25"/>
    <row r="306" s="29" customFormat="1" x14ac:dyDescent="0.25"/>
    <row r="307" s="29" customFormat="1" x14ac:dyDescent="0.25"/>
    <row r="308" s="29" customFormat="1" x14ac:dyDescent="0.25"/>
    <row r="309" s="29" customFormat="1" x14ac:dyDescent="0.25"/>
    <row r="310" s="29" customFormat="1" x14ac:dyDescent="0.25"/>
    <row r="311" s="29" customFormat="1" x14ac:dyDescent="0.25"/>
    <row r="312" s="29" customFormat="1" x14ac:dyDescent="0.25"/>
    <row r="313" s="29" customFormat="1" x14ac:dyDescent="0.25"/>
    <row r="314" s="29" customFormat="1" x14ac:dyDescent="0.25"/>
    <row r="315" s="29" customFormat="1" x14ac:dyDescent="0.25"/>
    <row r="316" s="29" customFormat="1" x14ac:dyDescent="0.25"/>
    <row r="317" s="29" customFormat="1" x14ac:dyDescent="0.25"/>
    <row r="318" s="29" customFormat="1" x14ac:dyDescent="0.25"/>
    <row r="319" s="29" customFormat="1" x14ac:dyDescent="0.25"/>
    <row r="320" s="29" customFormat="1" x14ac:dyDescent="0.25"/>
    <row r="321" s="29" customFormat="1" x14ac:dyDescent="0.25"/>
    <row r="322" s="29" customFormat="1" x14ac:dyDescent="0.25"/>
    <row r="323" s="29" customFormat="1" x14ac:dyDescent="0.25"/>
    <row r="324" s="29" customFormat="1" x14ac:dyDescent="0.25"/>
    <row r="325" s="29" customFormat="1" x14ac:dyDescent="0.25"/>
    <row r="326" s="29" customFormat="1" x14ac:dyDescent="0.25"/>
    <row r="327" s="29" customFormat="1" x14ac:dyDescent="0.25"/>
    <row r="328" s="29" customFormat="1" x14ac:dyDescent="0.25"/>
    <row r="329" s="29" customFormat="1" x14ac:dyDescent="0.25"/>
    <row r="330" s="29" customFormat="1" x14ac:dyDescent="0.25"/>
    <row r="331" s="29" customFormat="1" x14ac:dyDescent="0.25"/>
    <row r="332" s="29" customFormat="1" x14ac:dyDescent="0.25"/>
    <row r="333" s="29" customFormat="1" x14ac:dyDescent="0.25"/>
    <row r="334" s="29" customFormat="1" x14ac:dyDescent="0.25"/>
    <row r="335" s="29" customFormat="1" x14ac:dyDescent="0.25"/>
    <row r="336" s="29" customFormat="1" x14ac:dyDescent="0.25"/>
    <row r="337" s="29" customFormat="1" x14ac:dyDescent="0.25"/>
    <row r="338" s="29" customFormat="1" x14ac:dyDescent="0.25"/>
    <row r="339" s="29" customFormat="1" x14ac:dyDescent="0.25"/>
    <row r="340" s="29" customFormat="1" x14ac:dyDescent="0.25"/>
    <row r="341" s="29" customFormat="1" x14ac:dyDescent="0.25"/>
    <row r="342" s="29" customFormat="1" x14ac:dyDescent="0.25"/>
    <row r="343" s="29" customFormat="1" x14ac:dyDescent="0.25"/>
    <row r="344" s="29" customFormat="1" x14ac:dyDescent="0.25"/>
    <row r="345" s="29" customFormat="1" x14ac:dyDescent="0.25"/>
    <row r="346" s="29" customFormat="1" x14ac:dyDescent="0.25"/>
    <row r="347" s="29" customFormat="1" x14ac:dyDescent="0.25"/>
    <row r="348" s="29" customFormat="1" x14ac:dyDescent="0.25"/>
    <row r="349" s="29" customFormat="1" x14ac:dyDescent="0.25"/>
    <row r="350" s="29" customFormat="1" x14ac:dyDescent="0.25"/>
    <row r="351" s="29" customFormat="1" x14ac:dyDescent="0.25"/>
    <row r="352" s="29" customFormat="1" x14ac:dyDescent="0.25"/>
    <row r="353" s="29" customFormat="1" x14ac:dyDescent="0.25"/>
    <row r="354" s="29" customFormat="1" x14ac:dyDescent="0.25"/>
    <row r="355" s="29" customFormat="1" x14ac:dyDescent="0.25"/>
    <row r="356" s="29" customFormat="1" x14ac:dyDescent="0.25"/>
    <row r="357" s="29" customFormat="1" x14ac:dyDescent="0.25"/>
    <row r="358" s="29" customFormat="1" x14ac:dyDescent="0.25"/>
    <row r="359" s="29" customFormat="1" x14ac:dyDescent="0.25"/>
    <row r="360" s="29" customFormat="1" x14ac:dyDescent="0.25"/>
    <row r="361" s="29" customFormat="1" x14ac:dyDescent="0.25"/>
    <row r="362" s="29" customFormat="1" x14ac:dyDescent="0.25"/>
    <row r="363" s="29" customFormat="1" x14ac:dyDescent="0.25"/>
    <row r="364" s="29" customFormat="1" x14ac:dyDescent="0.25"/>
    <row r="365" s="29" customFormat="1" x14ac:dyDescent="0.25"/>
    <row r="366" s="29" customFormat="1" x14ac:dyDescent="0.25"/>
    <row r="367" s="29" customFormat="1" x14ac:dyDescent="0.25"/>
    <row r="368" s="29" customFormat="1" x14ac:dyDescent="0.25"/>
    <row r="369" s="29" customFormat="1" x14ac:dyDescent="0.25"/>
    <row r="370" s="29" customFormat="1" x14ac:dyDescent="0.25"/>
    <row r="371" s="29" customFormat="1" x14ac:dyDescent="0.25"/>
    <row r="372" s="29" customFormat="1" x14ac:dyDescent="0.25"/>
    <row r="373" s="29" customFormat="1" x14ac:dyDescent="0.25"/>
    <row r="374" s="29" customFormat="1" x14ac:dyDescent="0.25"/>
    <row r="375" s="29" customFormat="1" x14ac:dyDescent="0.25"/>
    <row r="376" s="29" customFormat="1" x14ac:dyDescent="0.25"/>
    <row r="377" s="29" customFormat="1" x14ac:dyDescent="0.25"/>
    <row r="378" s="29" customFormat="1" x14ac:dyDescent="0.25"/>
    <row r="379" s="29" customFormat="1" x14ac:dyDescent="0.25"/>
    <row r="380" s="29" customFormat="1" x14ac:dyDescent="0.25"/>
    <row r="381" s="29" customFormat="1" x14ac:dyDescent="0.25"/>
    <row r="382" s="29" customFormat="1" x14ac:dyDescent="0.25"/>
    <row r="383" s="29" customFormat="1" x14ac:dyDescent="0.25"/>
    <row r="384" s="29" customFormat="1" x14ac:dyDescent="0.25"/>
    <row r="385" s="29" customFormat="1" x14ac:dyDescent="0.25"/>
    <row r="386" s="29" customFormat="1" x14ac:dyDescent="0.25"/>
    <row r="387" s="29" customFormat="1" x14ac:dyDescent="0.25"/>
    <row r="388" s="29" customFormat="1" x14ac:dyDescent="0.25"/>
    <row r="389" s="29" customFormat="1" x14ac:dyDescent="0.25"/>
    <row r="390" s="29" customFormat="1" x14ac:dyDescent="0.25"/>
    <row r="391" s="29" customFormat="1" x14ac:dyDescent="0.25"/>
    <row r="392" s="29" customFormat="1" x14ac:dyDescent="0.25"/>
    <row r="393" s="29" customFormat="1" x14ac:dyDescent="0.25"/>
    <row r="394" s="29" customFormat="1" x14ac:dyDescent="0.25"/>
    <row r="395" s="29" customFormat="1" x14ac:dyDescent="0.25"/>
    <row r="396" s="29" customFormat="1" x14ac:dyDescent="0.25"/>
    <row r="397" s="29" customFormat="1" x14ac:dyDescent="0.25"/>
    <row r="398" s="29" customFormat="1" x14ac:dyDescent="0.25"/>
    <row r="399" s="29" customFormat="1" x14ac:dyDescent="0.25"/>
    <row r="400" s="29" customFormat="1" x14ac:dyDescent="0.25"/>
    <row r="401" s="29" customFormat="1" x14ac:dyDescent="0.25"/>
    <row r="402" s="29" customFormat="1" x14ac:dyDescent="0.25"/>
    <row r="403" s="29" customFormat="1" x14ac:dyDescent="0.25"/>
    <row r="404" s="29" customFormat="1" x14ac:dyDescent="0.25"/>
    <row r="405" s="29" customFormat="1" x14ac:dyDescent="0.25"/>
    <row r="406" s="29" customFormat="1" x14ac:dyDescent="0.25"/>
    <row r="407" s="29" customFormat="1" x14ac:dyDescent="0.25"/>
    <row r="408" s="29" customFormat="1" x14ac:dyDescent="0.25"/>
    <row r="409" s="29" customFormat="1" x14ac:dyDescent="0.25"/>
    <row r="410" s="29" customFormat="1" x14ac:dyDescent="0.25"/>
    <row r="411" s="29" customFormat="1" x14ac:dyDescent="0.25"/>
    <row r="412" s="29" customFormat="1" x14ac:dyDescent="0.25"/>
    <row r="413" s="29" customFormat="1" x14ac:dyDescent="0.25"/>
    <row r="414" s="29" customFormat="1" x14ac:dyDescent="0.25"/>
    <row r="415" s="29" customFormat="1" x14ac:dyDescent="0.25"/>
    <row r="416" s="29" customFormat="1" x14ac:dyDescent="0.25"/>
    <row r="417" s="29" customFormat="1" x14ac:dyDescent="0.25"/>
    <row r="418" s="29" customFormat="1" x14ac:dyDescent="0.25"/>
    <row r="419" s="29" customFormat="1" x14ac:dyDescent="0.25"/>
    <row r="420" s="29" customFormat="1" x14ac:dyDescent="0.25"/>
    <row r="421" s="29" customFormat="1" x14ac:dyDescent="0.25"/>
    <row r="422" s="29" customFormat="1" x14ac:dyDescent="0.25"/>
    <row r="423" s="29" customFormat="1" x14ac:dyDescent="0.25"/>
    <row r="424" s="29" customFormat="1" x14ac:dyDescent="0.25"/>
    <row r="425" s="29" customFormat="1" x14ac:dyDescent="0.25"/>
    <row r="426" s="29" customFormat="1" x14ac:dyDescent="0.25"/>
    <row r="427" s="29" customFormat="1" x14ac:dyDescent="0.25"/>
    <row r="428" s="29" customFormat="1" x14ac:dyDescent="0.25"/>
    <row r="429" s="29" customFormat="1" x14ac:dyDescent="0.25"/>
    <row r="430" s="29" customFormat="1" x14ac:dyDescent="0.25"/>
    <row r="431" s="29" customFormat="1" x14ac:dyDescent="0.25"/>
    <row r="432" s="29" customFormat="1" x14ac:dyDescent="0.25"/>
    <row r="433" s="29" customFormat="1" x14ac:dyDescent="0.25"/>
    <row r="434" s="29" customFormat="1" x14ac:dyDescent="0.25"/>
    <row r="435" s="29" customFormat="1" x14ac:dyDescent="0.25"/>
    <row r="436" s="29" customFormat="1" x14ac:dyDescent="0.25"/>
    <row r="437" s="29" customFormat="1" x14ac:dyDescent="0.25"/>
    <row r="438" s="29" customFormat="1" x14ac:dyDescent="0.25"/>
    <row r="439" s="29" customFormat="1" x14ac:dyDescent="0.25"/>
    <row r="440" s="29" customFormat="1" x14ac:dyDescent="0.25"/>
    <row r="441" s="29" customFormat="1" x14ac:dyDescent="0.25"/>
    <row r="442" s="29" customFormat="1" x14ac:dyDescent="0.25"/>
    <row r="443" s="29" customFormat="1" x14ac:dyDescent="0.25"/>
    <row r="444" s="29" customFormat="1" x14ac:dyDescent="0.25"/>
    <row r="445" s="29" customFormat="1" x14ac:dyDescent="0.25"/>
    <row r="446" s="29" customFormat="1" x14ac:dyDescent="0.25"/>
    <row r="447" s="29" customFormat="1" x14ac:dyDescent="0.25"/>
    <row r="448" s="29" customFormat="1" x14ac:dyDescent="0.25"/>
    <row r="449" s="29" customFormat="1" x14ac:dyDescent="0.25"/>
    <row r="450" s="29" customFormat="1" x14ac:dyDescent="0.25"/>
    <row r="451" s="29" customFormat="1" x14ac:dyDescent="0.25"/>
    <row r="452" s="29" customFormat="1" x14ac:dyDescent="0.25"/>
    <row r="453" s="29" customFormat="1" x14ac:dyDescent="0.25"/>
    <row r="454" s="29" customFormat="1" x14ac:dyDescent="0.25"/>
    <row r="455" s="29" customFormat="1" x14ac:dyDescent="0.25"/>
    <row r="456" s="29" customFormat="1" x14ac:dyDescent="0.25"/>
    <row r="457" s="29" customFormat="1" x14ac:dyDescent="0.25"/>
    <row r="458" s="29" customFormat="1" x14ac:dyDescent="0.25"/>
    <row r="459" s="29" customFormat="1" x14ac:dyDescent="0.25"/>
    <row r="460" s="29" customFormat="1" x14ac:dyDescent="0.25"/>
    <row r="461" s="29" customFormat="1" x14ac:dyDescent="0.25"/>
    <row r="462" s="29" customFormat="1" x14ac:dyDescent="0.25"/>
    <row r="463" s="29" customFormat="1" x14ac:dyDescent="0.25"/>
    <row r="464" s="29" customFormat="1" x14ac:dyDescent="0.25"/>
    <row r="465" s="29" customFormat="1" x14ac:dyDescent="0.25"/>
    <row r="466" s="29" customFormat="1" x14ac:dyDescent="0.25"/>
    <row r="467" s="29" customFormat="1" x14ac:dyDescent="0.25"/>
    <row r="468" s="29" customFormat="1" x14ac:dyDescent="0.25"/>
    <row r="469" s="29" customFormat="1" x14ac:dyDescent="0.25"/>
    <row r="470" s="29" customFormat="1" x14ac:dyDescent="0.25"/>
    <row r="471" s="29" customFormat="1" x14ac:dyDescent="0.25"/>
    <row r="472" s="29" customFormat="1" x14ac:dyDescent="0.25"/>
    <row r="473" s="29" customFormat="1" x14ac:dyDescent="0.25"/>
    <row r="474" s="29" customFormat="1" x14ac:dyDescent="0.25"/>
    <row r="475" s="29" customFormat="1" x14ac:dyDescent="0.25"/>
    <row r="476" s="29" customFormat="1" x14ac:dyDescent="0.25"/>
    <row r="477" s="29" customFormat="1" x14ac:dyDescent="0.25"/>
    <row r="478" s="29" customFormat="1" x14ac:dyDescent="0.25"/>
    <row r="479" s="29" customFormat="1" x14ac:dyDescent="0.25"/>
    <row r="480" s="29" customFormat="1" x14ac:dyDescent="0.25"/>
    <row r="481" s="29" customFormat="1" x14ac:dyDescent="0.25"/>
    <row r="482" s="29" customFormat="1" x14ac:dyDescent="0.25"/>
    <row r="483" s="29" customFormat="1" x14ac:dyDescent="0.25"/>
    <row r="484" s="29" customFormat="1" x14ac:dyDescent="0.25"/>
    <row r="485" s="29" customFormat="1" x14ac:dyDescent="0.25"/>
    <row r="486" s="29" customFormat="1" x14ac:dyDescent="0.25"/>
    <row r="487" s="29" customFormat="1" x14ac:dyDescent="0.25"/>
    <row r="488" s="29" customFormat="1" x14ac:dyDescent="0.25"/>
    <row r="489" s="29" customFormat="1" x14ac:dyDescent="0.25"/>
    <row r="490" s="29" customFormat="1" x14ac:dyDescent="0.25"/>
    <row r="491" s="29" customFormat="1" x14ac:dyDescent="0.25"/>
    <row r="492" s="29" customFormat="1" x14ac:dyDescent="0.25"/>
    <row r="493" s="29" customFormat="1" x14ac:dyDescent="0.25"/>
    <row r="494" s="29" customFormat="1" x14ac:dyDescent="0.25"/>
    <row r="495" s="29" customFormat="1" x14ac:dyDescent="0.25"/>
    <row r="496" s="29" customFormat="1" x14ac:dyDescent="0.25"/>
    <row r="497" s="29" customFormat="1" x14ac:dyDescent="0.25"/>
    <row r="498" s="29" customFormat="1" x14ac:dyDescent="0.25"/>
    <row r="499" s="29" customFormat="1" x14ac:dyDescent="0.25"/>
    <row r="500" s="29" customFormat="1" x14ac:dyDescent="0.25"/>
    <row r="501" s="29" customFormat="1" x14ac:dyDescent="0.25"/>
    <row r="502" s="29" customFormat="1" x14ac:dyDescent="0.25"/>
    <row r="503" s="29" customFormat="1" x14ac:dyDescent="0.25"/>
    <row r="504" s="29" customFormat="1" x14ac:dyDescent="0.25"/>
    <row r="505" s="29" customFormat="1" x14ac:dyDescent="0.25"/>
    <row r="506" s="29" customFormat="1" x14ac:dyDescent="0.25"/>
    <row r="507" s="29" customFormat="1" x14ac:dyDescent="0.25"/>
    <row r="508" s="29" customFormat="1" x14ac:dyDescent="0.25"/>
    <row r="509" s="29" customFormat="1" x14ac:dyDescent="0.25"/>
    <row r="510" s="29" customFormat="1" x14ac:dyDescent="0.25"/>
    <row r="511" s="29" customFormat="1" x14ac:dyDescent="0.25"/>
    <row r="512" s="29" customFormat="1" x14ac:dyDescent="0.25"/>
    <row r="513" s="29" customFormat="1" x14ac:dyDescent="0.25"/>
    <row r="514" s="29" customFormat="1" x14ac:dyDescent="0.25"/>
    <row r="515" s="29" customFormat="1" x14ac:dyDescent="0.25"/>
    <row r="516" s="29" customFormat="1" x14ac:dyDescent="0.25"/>
    <row r="517" s="29" customFormat="1" x14ac:dyDescent="0.25"/>
    <row r="518" s="29" customFormat="1" x14ac:dyDescent="0.25"/>
    <row r="519" s="29" customFormat="1" x14ac:dyDescent="0.25"/>
    <row r="520" s="29" customFormat="1" x14ac:dyDescent="0.25"/>
    <row r="521" s="29" customFormat="1" x14ac:dyDescent="0.25"/>
    <row r="522" s="29" customFormat="1" x14ac:dyDescent="0.25"/>
    <row r="523" s="29" customFormat="1" x14ac:dyDescent="0.25"/>
    <row r="524" s="29" customFormat="1" x14ac:dyDescent="0.25"/>
    <row r="525" s="29" customFormat="1" x14ac:dyDescent="0.25"/>
    <row r="526" s="29" customFormat="1" x14ac:dyDescent="0.25"/>
    <row r="527" s="29" customFormat="1" x14ac:dyDescent="0.25"/>
    <row r="528" s="29" customFormat="1" x14ac:dyDescent="0.25"/>
    <row r="529" s="29" customFormat="1" x14ac:dyDescent="0.25"/>
    <row r="530" s="29" customFormat="1" x14ac:dyDescent="0.25"/>
    <row r="531" s="29" customFormat="1" x14ac:dyDescent="0.25"/>
    <row r="532" s="29" customFormat="1" x14ac:dyDescent="0.25"/>
    <row r="533" s="29" customFormat="1" x14ac:dyDescent="0.25"/>
    <row r="534" s="29" customFormat="1" x14ac:dyDescent="0.25"/>
    <row r="535" s="29" customFormat="1" x14ac:dyDescent="0.25"/>
    <row r="536" s="29" customFormat="1" x14ac:dyDescent="0.25"/>
    <row r="537" s="29" customFormat="1" x14ac:dyDescent="0.25"/>
    <row r="538" s="29" customFormat="1" x14ac:dyDescent="0.25"/>
    <row r="539" s="29" customFormat="1" x14ac:dyDescent="0.25"/>
    <row r="540" s="29" customFormat="1" x14ac:dyDescent="0.25"/>
    <row r="541" s="29" customFormat="1" x14ac:dyDescent="0.25"/>
    <row r="542" s="29" customFormat="1" x14ac:dyDescent="0.25"/>
    <row r="543" s="29" customFormat="1" x14ac:dyDescent="0.25"/>
    <row r="544" s="29" customFormat="1" x14ac:dyDescent="0.25"/>
    <row r="545" s="29" customFormat="1" x14ac:dyDescent="0.25"/>
    <row r="546" s="29" customFormat="1" x14ac:dyDescent="0.25"/>
    <row r="547" s="29" customFormat="1" x14ac:dyDescent="0.25"/>
    <row r="548" s="29" customFormat="1" x14ac:dyDescent="0.25"/>
    <row r="549" s="29" customFormat="1" x14ac:dyDescent="0.25"/>
    <row r="550" s="29" customFormat="1" x14ac:dyDescent="0.25"/>
    <row r="551" s="29" customFormat="1" x14ac:dyDescent="0.25"/>
    <row r="552" s="29" customFormat="1" x14ac:dyDescent="0.25"/>
    <row r="553" s="29" customFormat="1" x14ac:dyDescent="0.25"/>
    <row r="554" s="29" customFormat="1" x14ac:dyDescent="0.25"/>
    <row r="555" s="29" customFormat="1" x14ac:dyDescent="0.25"/>
    <row r="556" s="29" customFormat="1" x14ac:dyDescent="0.25"/>
    <row r="557" s="29" customFormat="1" x14ac:dyDescent="0.25"/>
    <row r="558" s="29" customFormat="1" x14ac:dyDescent="0.25"/>
    <row r="559" s="29" customFormat="1" x14ac:dyDescent="0.25"/>
    <row r="560" s="29" customFormat="1" x14ac:dyDescent="0.25"/>
    <row r="561" s="29" customFormat="1" x14ac:dyDescent="0.25"/>
    <row r="562" s="29" customFormat="1" x14ac:dyDescent="0.25"/>
    <row r="563" s="29" customFormat="1" x14ac:dyDescent="0.25"/>
    <row r="564" s="29" customFormat="1" x14ac:dyDescent="0.25"/>
    <row r="565" s="29" customFormat="1" x14ac:dyDescent="0.25"/>
    <row r="566" s="29" customFormat="1" x14ac:dyDescent="0.25"/>
    <row r="567" s="29" customFormat="1" x14ac:dyDescent="0.25"/>
    <row r="568" s="29" customFormat="1" x14ac:dyDescent="0.25"/>
    <row r="569" s="29" customFormat="1" x14ac:dyDescent="0.25"/>
    <row r="570" s="29" customFormat="1" x14ac:dyDescent="0.25"/>
    <row r="571" s="29" customFormat="1" x14ac:dyDescent="0.25"/>
    <row r="572" s="29" customFormat="1" x14ac:dyDescent="0.25"/>
    <row r="573" s="29" customFormat="1" x14ac:dyDescent="0.25"/>
    <row r="574" s="29" customFormat="1" x14ac:dyDescent="0.25"/>
    <row r="575" s="29" customFormat="1" x14ac:dyDescent="0.25"/>
    <row r="576" s="29" customFormat="1" x14ac:dyDescent="0.25"/>
    <row r="577" s="29" customFormat="1" x14ac:dyDescent="0.25"/>
    <row r="578" s="29" customFormat="1" x14ac:dyDescent="0.25"/>
    <row r="579" s="29" customFormat="1" x14ac:dyDescent="0.25"/>
    <row r="580" s="29" customFormat="1" x14ac:dyDescent="0.25"/>
    <row r="581" s="29" customFormat="1" x14ac:dyDescent="0.25"/>
    <row r="582" s="29" customFormat="1" x14ac:dyDescent="0.25"/>
    <row r="583" s="29" customFormat="1" x14ac:dyDescent="0.25"/>
    <row r="584" s="29" customFormat="1" x14ac:dyDescent="0.25"/>
    <row r="585" s="29" customFormat="1" x14ac:dyDescent="0.25"/>
    <row r="586" s="29" customFormat="1" x14ac:dyDescent="0.25"/>
    <row r="587" s="29" customFormat="1" x14ac:dyDescent="0.25"/>
    <row r="588" s="29" customFormat="1" x14ac:dyDescent="0.25"/>
    <row r="589" s="29" customFormat="1" x14ac:dyDescent="0.25"/>
    <row r="590" s="29" customFormat="1" x14ac:dyDescent="0.25"/>
    <row r="591" s="29" customFormat="1" x14ac:dyDescent="0.25"/>
    <row r="592" s="29" customFormat="1" x14ac:dyDescent="0.25"/>
    <row r="593" s="29" customFormat="1" x14ac:dyDescent="0.25"/>
    <row r="594" s="29" customFormat="1" x14ac:dyDescent="0.25"/>
    <row r="595" s="29" customFormat="1" x14ac:dyDescent="0.25"/>
    <row r="596" s="29" customFormat="1" x14ac:dyDescent="0.25"/>
    <row r="597" s="29" customFormat="1" x14ac:dyDescent="0.25"/>
    <row r="598" s="29" customFormat="1" x14ac:dyDescent="0.25"/>
    <row r="599" s="29" customFormat="1" x14ac:dyDescent="0.25"/>
    <row r="600" s="29" customFormat="1" x14ac:dyDescent="0.25"/>
    <row r="601" s="29" customFormat="1" x14ac:dyDescent="0.25"/>
    <row r="602" s="29" customFormat="1" x14ac:dyDescent="0.25"/>
    <row r="603" s="29" customFormat="1" x14ac:dyDescent="0.25"/>
    <row r="604" s="29" customFormat="1" x14ac:dyDescent="0.25"/>
    <row r="605" s="29" customFormat="1" x14ac:dyDescent="0.25"/>
    <row r="606" s="29" customFormat="1" x14ac:dyDescent="0.25"/>
    <row r="607" s="29" customFormat="1" x14ac:dyDescent="0.25"/>
    <row r="608" s="29" customFormat="1" x14ac:dyDescent="0.25"/>
    <row r="609" s="29" customFormat="1" x14ac:dyDescent="0.25"/>
    <row r="610" s="29" customFormat="1" x14ac:dyDescent="0.25"/>
    <row r="611" s="29" customFormat="1" x14ac:dyDescent="0.25"/>
    <row r="612" s="29" customFormat="1" x14ac:dyDescent="0.25"/>
    <row r="613" s="29" customFormat="1" x14ac:dyDescent="0.25"/>
    <row r="614" s="29" customFormat="1" x14ac:dyDescent="0.25"/>
    <row r="615" s="29" customFormat="1" x14ac:dyDescent="0.25"/>
    <row r="616" s="29" customFormat="1" x14ac:dyDescent="0.25"/>
    <row r="617" s="29" customFormat="1" x14ac:dyDescent="0.25"/>
    <row r="618" s="29" customFormat="1" x14ac:dyDescent="0.25"/>
    <row r="619" s="29" customFormat="1" x14ac:dyDescent="0.25"/>
    <row r="620" s="29" customFormat="1" x14ac:dyDescent="0.25"/>
    <row r="621" s="29" customFormat="1" x14ac:dyDescent="0.25"/>
    <row r="622" s="29" customFormat="1" x14ac:dyDescent="0.25"/>
    <row r="623" s="29" customFormat="1" x14ac:dyDescent="0.25"/>
    <row r="624" s="29" customFormat="1" x14ac:dyDescent="0.25"/>
    <row r="625" s="29" customFormat="1" x14ac:dyDescent="0.25"/>
    <row r="626" s="29" customFormat="1" x14ac:dyDescent="0.25"/>
    <row r="627" s="29" customFormat="1" x14ac:dyDescent="0.25"/>
    <row r="628" s="29" customFormat="1" x14ac:dyDescent="0.25"/>
    <row r="629" s="29" customFormat="1" x14ac:dyDescent="0.25"/>
    <row r="630" s="29" customFormat="1" x14ac:dyDescent="0.25"/>
    <row r="631" s="29" customFormat="1" x14ac:dyDescent="0.25"/>
    <row r="632" s="29" customFormat="1" x14ac:dyDescent="0.25"/>
    <row r="633" s="29" customFormat="1" x14ac:dyDescent="0.25"/>
    <row r="634" s="29" customFormat="1" x14ac:dyDescent="0.25"/>
    <row r="635" s="29" customFormat="1" x14ac:dyDescent="0.25"/>
    <row r="636" s="29" customFormat="1" x14ac:dyDescent="0.25"/>
    <row r="637" s="29" customFormat="1" x14ac:dyDescent="0.25"/>
    <row r="638" s="29" customFormat="1" x14ac:dyDescent="0.25"/>
    <row r="639" s="29" customFormat="1" x14ac:dyDescent="0.25"/>
    <row r="640" s="29" customFormat="1" x14ac:dyDescent="0.25"/>
    <row r="641" s="29" customFormat="1" x14ac:dyDescent="0.25"/>
    <row r="642" s="29" customFormat="1" x14ac:dyDescent="0.25"/>
    <row r="643" s="29" customFormat="1" x14ac:dyDescent="0.25"/>
    <row r="644" s="29" customFormat="1" x14ac:dyDescent="0.25"/>
    <row r="645" s="29" customFormat="1" x14ac:dyDescent="0.25"/>
    <row r="646" s="29" customFormat="1" x14ac:dyDescent="0.25"/>
    <row r="647" s="29" customFormat="1" x14ac:dyDescent="0.25"/>
    <row r="648" s="29" customFormat="1" x14ac:dyDescent="0.25"/>
    <row r="649" s="29" customFormat="1" x14ac:dyDescent="0.25"/>
    <row r="650" s="29" customFormat="1" x14ac:dyDescent="0.25"/>
    <row r="651" s="29" customFormat="1" x14ac:dyDescent="0.25"/>
    <row r="652" s="29" customFormat="1" x14ac:dyDescent="0.25"/>
    <row r="653" s="29" customFormat="1" x14ac:dyDescent="0.25"/>
    <row r="654" s="29" customFormat="1" x14ac:dyDescent="0.25"/>
    <row r="655" s="29" customFormat="1" x14ac:dyDescent="0.25"/>
    <row r="656" s="29" customFormat="1" x14ac:dyDescent="0.25"/>
    <row r="657" s="29" customFormat="1" x14ac:dyDescent="0.25"/>
    <row r="658" s="29" customFormat="1" x14ac:dyDescent="0.25"/>
    <row r="659" s="29" customFormat="1" x14ac:dyDescent="0.25"/>
    <row r="660" s="29" customFormat="1" x14ac:dyDescent="0.25"/>
    <row r="661" s="29" customFormat="1" x14ac:dyDescent="0.25"/>
    <row r="662" s="29" customFormat="1" x14ac:dyDescent="0.25"/>
    <row r="663" s="29" customFormat="1" x14ac:dyDescent="0.25"/>
    <row r="664" s="29" customFormat="1" x14ac:dyDescent="0.25"/>
    <row r="665" s="29" customFormat="1" x14ac:dyDescent="0.25"/>
    <row r="666" s="29" customFormat="1" x14ac:dyDescent="0.25"/>
    <row r="667" s="29" customFormat="1" x14ac:dyDescent="0.25"/>
  </sheetData>
  <sheetProtection algorithmName="SHA-512" hashValue="sSDq5aWgzQntO9DNI40LWUrlkyh/zA2IfjH9WyN0c3al/ccwFBnFzGILm6380ciM8/8LZsW8ei4gvxrIsk4eUw==" saltValue="theOMum8j2eA82TJ6wg8UA==" spinCount="100000" sheet="1" selectLockedCells="1"/>
  <mergeCells count="16">
    <mergeCell ref="C24:E24"/>
    <mergeCell ref="B64:C64"/>
    <mergeCell ref="B65:C65"/>
    <mergeCell ref="F62:N65"/>
    <mergeCell ref="C25:E25"/>
    <mergeCell ref="C26:E26"/>
    <mergeCell ref="C27:E27"/>
    <mergeCell ref="C28:E28"/>
    <mergeCell ref="C29:E29"/>
    <mergeCell ref="G27:L28"/>
    <mergeCell ref="G23:L25"/>
    <mergeCell ref="C20:E20"/>
    <mergeCell ref="C21:E21"/>
    <mergeCell ref="C22:E22"/>
    <mergeCell ref="C23:E23"/>
    <mergeCell ref="G21:L22"/>
  </mergeCells>
  <conditionalFormatting sqref="D6:L6">
    <cfRule type="expression" dxfId="24" priority="9">
      <formula>D5&lt;&gt;""</formula>
    </cfRule>
  </conditionalFormatting>
  <conditionalFormatting sqref="E7:L7">
    <cfRule type="expression" dxfId="23" priority="8">
      <formula>E5&lt;&gt;""</formula>
    </cfRule>
  </conditionalFormatting>
  <conditionalFormatting sqref="F8:L8">
    <cfRule type="expression" dxfId="22" priority="7">
      <formula>F5&lt;&gt;""</formula>
    </cfRule>
  </conditionalFormatting>
  <conditionalFormatting sqref="G9:L9">
    <cfRule type="expression" dxfId="21" priority="6">
      <formula>G5&lt;&gt;""</formula>
    </cfRule>
  </conditionalFormatting>
  <conditionalFormatting sqref="H10:L10">
    <cfRule type="expression" dxfId="20" priority="5">
      <formula>H5&lt;&gt;""</formula>
    </cfRule>
  </conditionalFormatting>
  <conditionalFormatting sqref="I11:L11">
    <cfRule type="expression" dxfId="19" priority="4">
      <formula>I5&lt;&gt;""</formula>
    </cfRule>
  </conditionalFormatting>
  <conditionalFormatting sqref="J12:L12">
    <cfRule type="expression" dxfId="18" priority="3">
      <formula>J5&lt;&gt;""</formula>
    </cfRule>
  </conditionalFormatting>
  <conditionalFormatting sqref="K13:L13">
    <cfRule type="expression" dxfId="17" priority="2">
      <formula>K5&lt;&gt;""</formula>
    </cfRule>
  </conditionalFormatting>
  <conditionalFormatting sqref="L14">
    <cfRule type="expression" dxfId="16" priority="1">
      <formula>L5&lt;&gt;""</formula>
    </cfRule>
  </conditionalFormatting>
  <dataValidations count="2">
    <dataValidation type="custom" showInputMessage="1" showErrorMessage="1" errorTitle="Eingabefehler" error="Die Zahl darf nicht &lt;1 oder &gt;5 oder nicht &lt;1/5 oder &lt; 1/2 sein. Es dürfen nur Eingaben in blauen Zellen erfolgen." sqref="J13:J15 L15 I12:I15 K14:K15 F9:F15 H11:H15 D7:D15 G10:G15 E8:E15">
      <formula1>OR(AND(D6&lt;&gt;"", ISNUMBER(D7), D7&gt;=1/5, D7&lt;=5),OR(D7=1/5, D7=1/4, D7=1/3, D7=1/2))</formula1>
    </dataValidation>
    <dataValidation type="custom" showInputMessage="1" showErrorMessage="1" errorTitle="Eingabefehler" error="Zahleingabe erforderlich (5, 4, 3, 2, 1, 1/2, 1/3, 1/4, 1/5). Es können nur Eingaben in blaue Zellen erfolgen." sqref="D6:L6 E7:L7 F8:L8 G9:L9 H10:L10 I11:L11 J12:L12 K13:L13 L14">
      <formula1>OR(AND(D5&lt;&gt;"", ISNUMBER(D6), D6&gt;=1/5, D6&lt;=5),OR(D6=1/5, D6=1/4, D6=1/3, D6=1/2))</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0"/>
  <sheetViews>
    <sheetView showGridLines="0" workbookViewId="0">
      <selection activeCell="A403" sqref="A403"/>
    </sheetView>
  </sheetViews>
  <sheetFormatPr baseColWidth="10" defaultRowHeight="15" x14ac:dyDescent="0.25"/>
  <cols>
    <col min="1" max="1" width="3.7109375" style="1" customWidth="1"/>
    <col min="2" max="2" width="26.7109375" style="1" customWidth="1"/>
    <col min="5" max="5" width="2.7109375" style="1" customWidth="1"/>
    <col min="6" max="9" width="11.5703125" style="1" customWidth="1"/>
  </cols>
  <sheetData>
    <row r="1" spans="2:16" s="148" customFormat="1" x14ac:dyDescent="0.25"/>
    <row r="2" spans="2:16" s="148" customFormat="1" ht="18.75" customHeight="1" x14ac:dyDescent="0.3">
      <c r="B2" s="45" t="s">
        <v>101</v>
      </c>
      <c r="C2" s="31"/>
      <c r="D2" s="31"/>
      <c r="E2" s="31"/>
      <c r="F2" s="31"/>
      <c r="G2" s="31"/>
      <c r="H2" s="31"/>
      <c r="I2" s="31"/>
      <c r="J2" s="31"/>
      <c r="K2" s="31"/>
      <c r="L2" s="31"/>
      <c r="M2" s="31"/>
      <c r="N2" s="31"/>
      <c r="O2" s="31"/>
      <c r="P2" s="31"/>
    </row>
    <row r="3" spans="2:16" s="148" customFormat="1" x14ac:dyDescent="0.25">
      <c r="B3" s="31"/>
      <c r="C3" s="31"/>
      <c r="D3" s="31"/>
      <c r="E3" s="31"/>
      <c r="F3" s="31"/>
      <c r="G3" s="31"/>
      <c r="H3" s="31"/>
      <c r="I3" s="31"/>
      <c r="J3" s="31"/>
      <c r="K3" s="31"/>
      <c r="L3" s="31"/>
      <c r="M3" s="31"/>
      <c r="N3" s="31"/>
      <c r="O3" s="31"/>
      <c r="P3" s="31"/>
    </row>
    <row r="4" spans="2:16" s="148" customFormat="1" x14ac:dyDescent="0.25">
      <c r="B4" s="47" t="s">
        <v>102</v>
      </c>
      <c r="C4" s="31"/>
      <c r="D4" s="31"/>
      <c r="E4" s="31"/>
      <c r="F4" s="47" t="s">
        <v>103</v>
      </c>
      <c r="G4" s="31"/>
      <c r="H4" s="31"/>
      <c r="I4" s="31"/>
      <c r="J4" s="31"/>
      <c r="K4" s="31"/>
      <c r="L4" s="31"/>
      <c r="M4" s="31"/>
      <c r="N4" s="31"/>
      <c r="O4" s="31"/>
      <c r="P4" s="31"/>
    </row>
    <row r="5" spans="2:16" s="148" customFormat="1" ht="14.45" customHeight="1" x14ac:dyDescent="0.25">
      <c r="B5" s="207" t="s">
        <v>27</v>
      </c>
      <c r="C5" s="209" t="s">
        <v>104</v>
      </c>
      <c r="D5" s="211" t="s">
        <v>105</v>
      </c>
      <c r="E5" s="31"/>
      <c r="F5" s="213" t="str">
        <f>IF('1. Optionen &amp; Kriterien'!C6&lt;&gt;"",'1. Optionen &amp; Kriterien'!C6,"")</f>
        <v/>
      </c>
      <c r="G5" s="214"/>
      <c r="H5" s="213" t="str">
        <f>IF('1. Optionen &amp; Kriterien'!C7&lt;&gt;"",'1. Optionen &amp; Kriterien'!C7,"")</f>
        <v/>
      </c>
      <c r="I5" s="214"/>
      <c r="J5" s="213" t="str">
        <f>IF('1. Optionen &amp; Kriterien'!C8&lt;&gt;"",'1. Optionen &amp; Kriterien'!C8,"")</f>
        <v/>
      </c>
      <c r="K5" s="214"/>
      <c r="L5" s="213" t="str">
        <f>IF('1. Optionen &amp; Kriterien'!C9&lt;&gt;"",'1. Optionen &amp; Kriterien'!C9,"")</f>
        <v/>
      </c>
      <c r="M5" s="214"/>
      <c r="N5" s="213" t="str">
        <f>IF('1. Optionen &amp; Kriterien'!C10&lt;&gt;"",'1. Optionen &amp; Kriterien'!C10,"")</f>
        <v/>
      </c>
      <c r="O5" s="214"/>
      <c r="P5" s="31"/>
    </row>
    <row r="6" spans="2:16" s="148" customFormat="1" x14ac:dyDescent="0.25">
      <c r="B6" s="208"/>
      <c r="C6" s="210"/>
      <c r="D6" s="212"/>
      <c r="E6" s="31"/>
      <c r="F6" s="123" t="str">
        <f>IF(F5&lt;&gt;"","Bewertung","")</f>
        <v/>
      </c>
      <c r="G6" s="124" t="str">
        <f>IF(F5&lt;&gt;"","Ergebnis","")</f>
        <v/>
      </c>
      <c r="H6" s="123" t="str">
        <f>IF(H5&lt;&gt;"","Bewertung","")</f>
        <v/>
      </c>
      <c r="I6" s="124" t="str">
        <f>IF(H5&lt;&gt;"","Ergebnis","")</f>
        <v/>
      </c>
      <c r="J6" s="123" t="str">
        <f>IF(J5&lt;&gt;"","Bewertung","")</f>
        <v/>
      </c>
      <c r="K6" s="124" t="str">
        <f>IF(J5&lt;&gt;"","Ergebnis","")</f>
        <v/>
      </c>
      <c r="L6" s="123" t="str">
        <f>IF(L5&lt;&gt;"","Bewertung","")</f>
        <v/>
      </c>
      <c r="M6" s="124" t="str">
        <f>IF(L5&lt;&gt;"","Ergebnis","")</f>
        <v/>
      </c>
      <c r="N6" s="123" t="str">
        <f>IF(N5&lt;&gt;"","Bewertung","")</f>
        <v/>
      </c>
      <c r="O6" s="124" t="str">
        <f>IF(N5&lt;&gt;"","Ergebnis","")</f>
        <v/>
      </c>
      <c r="P6" s="31"/>
    </row>
    <row r="7" spans="2:16" s="148" customFormat="1" x14ac:dyDescent="0.25">
      <c r="B7" s="125" t="str">
        <f>IF('1. Optionen &amp; Kriterien'!C16&lt;&gt;"",'1. Optionen &amp; Kriterien'!C16,"")</f>
        <v/>
      </c>
      <c r="C7" s="126" t="str">
        <f>IF('2. Paarweiser Vergleich'!N37&lt;&gt;"",'2. Paarweiser Vergleich'!N37,"")</f>
        <v/>
      </c>
      <c r="D7" s="127" t="str">
        <f>IF('2. Paarweiser Vergleich'!M37&lt;&gt;"",'2. Paarweiser Vergleich'!M37,"")</f>
        <v/>
      </c>
      <c r="E7" s="31"/>
      <c r="F7" s="128" t="str">
        <f>IF('1. Optionen &amp; Kriterien'!K16&lt;&gt;"",'1. Optionen &amp; Kriterien'!K16,"")</f>
        <v/>
      </c>
      <c r="G7" s="129" t="str">
        <f>IF(F7&lt;&gt;"",PRODUCT($D7,F7),"")</f>
        <v/>
      </c>
      <c r="H7" s="128" t="str">
        <f>IF('1. Optionen &amp; Kriterien'!L16&lt;&gt;"",'1. Optionen &amp; Kriterien'!L16,"")</f>
        <v/>
      </c>
      <c r="I7" s="129" t="str">
        <f t="shared" ref="I7:I16" si="0">IF(H7&lt;&gt;"",PRODUCT($D7,H7),"")</f>
        <v/>
      </c>
      <c r="J7" s="128" t="str">
        <f>IF('1. Optionen &amp; Kriterien'!M16&lt;&gt;"",'1. Optionen &amp; Kriterien'!M16,"")</f>
        <v/>
      </c>
      <c r="K7" s="129" t="str">
        <f t="shared" ref="K7:K16" si="1">IF(J7&lt;&gt;"",PRODUCT($D7,J7),"")</f>
        <v/>
      </c>
      <c r="L7" s="128" t="str">
        <f>IF('1. Optionen &amp; Kriterien'!N16&lt;&gt;"",'1. Optionen &amp; Kriterien'!N16,"")</f>
        <v/>
      </c>
      <c r="M7" s="129" t="str">
        <f t="shared" ref="M7:M16" si="2">IF(L7&lt;&gt;"",PRODUCT($D7,L7),"")</f>
        <v/>
      </c>
      <c r="N7" s="128" t="str">
        <f>IF('1. Optionen &amp; Kriterien'!O16&lt;&gt;"",'1. Optionen &amp; Kriterien'!O16,"")</f>
        <v/>
      </c>
      <c r="O7" s="129" t="str">
        <f t="shared" ref="O7:O16" si="3">IF(N7&lt;&gt;"",PRODUCT($D7,N7),"")</f>
        <v/>
      </c>
      <c r="P7" s="31"/>
    </row>
    <row r="8" spans="2:16" s="148" customFormat="1" x14ac:dyDescent="0.25">
      <c r="B8" s="130" t="str">
        <f>IF('1. Optionen &amp; Kriterien'!C17&lt;&gt;"",'1. Optionen &amp; Kriterien'!C17,"")</f>
        <v/>
      </c>
      <c r="C8" s="126" t="str">
        <f>IF('2. Paarweiser Vergleich'!N38&lt;&gt;"",'2. Paarweiser Vergleich'!N38,"")</f>
        <v/>
      </c>
      <c r="D8" s="131" t="str">
        <f>IF('2. Paarweiser Vergleich'!M38&lt;&gt;"",'2. Paarweiser Vergleich'!M38,"")</f>
        <v/>
      </c>
      <c r="E8" s="31"/>
      <c r="F8" s="132" t="str">
        <f>IF('1. Optionen &amp; Kriterien'!K17&lt;&gt;"",'1. Optionen &amp; Kriterien'!K17,"")</f>
        <v/>
      </c>
      <c r="G8" s="131" t="str">
        <f t="shared" ref="G8:G16" si="4">IF(F8&lt;&gt;"",PRODUCT(D8,F8),"")</f>
        <v/>
      </c>
      <c r="H8" s="132" t="str">
        <f>IF('1. Optionen &amp; Kriterien'!L17&lt;&gt;"",'1. Optionen &amp; Kriterien'!L17,"")</f>
        <v/>
      </c>
      <c r="I8" s="131" t="str">
        <f t="shared" si="0"/>
        <v/>
      </c>
      <c r="J8" s="132" t="str">
        <f>IF('1. Optionen &amp; Kriterien'!M17&lt;&gt;"",'1. Optionen &amp; Kriterien'!M17,"")</f>
        <v/>
      </c>
      <c r="K8" s="131" t="str">
        <f t="shared" si="1"/>
        <v/>
      </c>
      <c r="L8" s="132" t="str">
        <f>IF('1. Optionen &amp; Kriterien'!N17&lt;&gt;"",'1. Optionen &amp; Kriterien'!N17,"")</f>
        <v/>
      </c>
      <c r="M8" s="129" t="str">
        <f t="shared" si="2"/>
        <v/>
      </c>
      <c r="N8" s="132" t="str">
        <f>IF('1. Optionen &amp; Kriterien'!O17&lt;&gt;"",'1. Optionen &amp; Kriterien'!O17,"")</f>
        <v/>
      </c>
      <c r="O8" s="129" t="str">
        <f t="shared" si="3"/>
        <v/>
      </c>
      <c r="P8" s="31"/>
    </row>
    <row r="9" spans="2:16" s="148" customFormat="1" x14ac:dyDescent="0.25">
      <c r="B9" s="130" t="str">
        <f>IF('1. Optionen &amp; Kriterien'!C18&lt;&gt;"",'1. Optionen &amp; Kriterien'!C18,"")</f>
        <v/>
      </c>
      <c r="C9" s="126" t="str">
        <f>IF('2. Paarweiser Vergleich'!N39&lt;&gt;"",'2. Paarweiser Vergleich'!N39,"")</f>
        <v/>
      </c>
      <c r="D9" s="131" t="str">
        <f>IF('2. Paarweiser Vergleich'!M39&lt;&gt;"",'2. Paarweiser Vergleich'!M39,"")</f>
        <v/>
      </c>
      <c r="E9" s="31"/>
      <c r="F9" s="132" t="str">
        <f>IF('1. Optionen &amp; Kriterien'!K18&lt;&gt;"",'1. Optionen &amp; Kriterien'!K18,"")</f>
        <v/>
      </c>
      <c r="G9" s="131" t="str">
        <f t="shared" si="4"/>
        <v/>
      </c>
      <c r="H9" s="132" t="str">
        <f>IF('1. Optionen &amp; Kriterien'!L18&lt;&gt;"",'1. Optionen &amp; Kriterien'!L18,"")</f>
        <v/>
      </c>
      <c r="I9" s="131" t="str">
        <f t="shared" si="0"/>
        <v/>
      </c>
      <c r="J9" s="132" t="str">
        <f>IF('1. Optionen &amp; Kriterien'!M18&lt;&gt;"",'1. Optionen &amp; Kriterien'!M18,"")</f>
        <v/>
      </c>
      <c r="K9" s="131" t="str">
        <f t="shared" si="1"/>
        <v/>
      </c>
      <c r="L9" s="132" t="str">
        <f>IF('1. Optionen &amp; Kriterien'!N18&lt;&gt;"",'1. Optionen &amp; Kriterien'!N18,"")</f>
        <v/>
      </c>
      <c r="M9" s="129" t="str">
        <f t="shared" si="2"/>
        <v/>
      </c>
      <c r="N9" s="132" t="str">
        <f>IF('1. Optionen &amp; Kriterien'!O18&lt;&gt;"",'1. Optionen &amp; Kriterien'!O18,"")</f>
        <v/>
      </c>
      <c r="O9" s="129" t="str">
        <f t="shared" si="3"/>
        <v/>
      </c>
      <c r="P9" s="31"/>
    </row>
    <row r="10" spans="2:16" s="148" customFormat="1" x14ac:dyDescent="0.25">
      <c r="B10" s="130" t="str">
        <f>IF('1. Optionen &amp; Kriterien'!C19&lt;&gt;"",'1. Optionen &amp; Kriterien'!C19,"")</f>
        <v/>
      </c>
      <c r="C10" s="126" t="str">
        <f>IF('2. Paarweiser Vergleich'!N40&lt;&gt;"",'2. Paarweiser Vergleich'!N40,"")</f>
        <v/>
      </c>
      <c r="D10" s="131" t="str">
        <f>IF('2. Paarweiser Vergleich'!M40&lt;&gt;"",'2. Paarweiser Vergleich'!M40,"")</f>
        <v/>
      </c>
      <c r="E10" s="31"/>
      <c r="F10" s="132" t="str">
        <f>IF('1. Optionen &amp; Kriterien'!K19&lt;&gt;"",'1. Optionen &amp; Kriterien'!K19,"")</f>
        <v/>
      </c>
      <c r="G10" s="131" t="str">
        <f t="shared" si="4"/>
        <v/>
      </c>
      <c r="H10" s="132" t="str">
        <f>IF('1. Optionen &amp; Kriterien'!L19&lt;&gt;"",'1. Optionen &amp; Kriterien'!L19,"")</f>
        <v/>
      </c>
      <c r="I10" s="131" t="str">
        <f t="shared" si="0"/>
        <v/>
      </c>
      <c r="J10" s="132" t="str">
        <f>IF('1. Optionen &amp; Kriterien'!M19&lt;&gt;"",'1. Optionen &amp; Kriterien'!M19,"")</f>
        <v/>
      </c>
      <c r="K10" s="131" t="str">
        <f t="shared" si="1"/>
        <v/>
      </c>
      <c r="L10" s="160" t="str">
        <f>IF('1. Optionen &amp; Kriterien'!N19&lt;&gt;"",'1. Optionen &amp; Kriterien'!N19,"")</f>
        <v/>
      </c>
      <c r="M10" s="129" t="str">
        <f t="shared" si="2"/>
        <v/>
      </c>
      <c r="N10" s="132" t="str">
        <f>IF('1. Optionen &amp; Kriterien'!O19&lt;&gt;"",'1. Optionen &amp; Kriterien'!O19,"")</f>
        <v/>
      </c>
      <c r="O10" s="129" t="str">
        <f t="shared" si="3"/>
        <v/>
      </c>
      <c r="P10" s="31"/>
    </row>
    <row r="11" spans="2:16" s="148" customFormat="1" x14ac:dyDescent="0.25">
      <c r="B11" s="130" t="str">
        <f>IF('1. Optionen &amp; Kriterien'!C20&lt;&gt;"",'1. Optionen &amp; Kriterien'!C20,"")</f>
        <v/>
      </c>
      <c r="C11" s="126" t="str">
        <f>IF('2. Paarweiser Vergleich'!N41&lt;&gt;"",'2. Paarweiser Vergleich'!N41,"")</f>
        <v/>
      </c>
      <c r="D11" s="131" t="str">
        <f>IF('2. Paarweiser Vergleich'!M41&lt;&gt;"",'2. Paarweiser Vergleich'!M41,"")</f>
        <v/>
      </c>
      <c r="E11" s="31"/>
      <c r="F11" s="132" t="str">
        <f>IF('1. Optionen &amp; Kriterien'!K20&lt;&gt;"",'1. Optionen &amp; Kriterien'!K20,"")</f>
        <v/>
      </c>
      <c r="G11" s="131" t="str">
        <f t="shared" si="4"/>
        <v/>
      </c>
      <c r="H11" s="132" t="str">
        <f>IF('1. Optionen &amp; Kriterien'!L20&lt;&gt;"",'1. Optionen &amp; Kriterien'!L20,"")</f>
        <v/>
      </c>
      <c r="I11" s="131" t="str">
        <f t="shared" si="0"/>
        <v/>
      </c>
      <c r="J11" s="132" t="str">
        <f>IF('1. Optionen &amp; Kriterien'!M20&lt;&gt;"",'1. Optionen &amp; Kriterien'!M20,"")</f>
        <v/>
      </c>
      <c r="K11" s="131" t="str">
        <f t="shared" si="1"/>
        <v/>
      </c>
      <c r="L11" s="132" t="str">
        <f>IF('1. Optionen &amp; Kriterien'!N20&lt;&gt;"",'1. Optionen &amp; Kriterien'!N20,"")</f>
        <v/>
      </c>
      <c r="M11" s="129" t="str">
        <f t="shared" si="2"/>
        <v/>
      </c>
      <c r="N11" s="132" t="str">
        <f>IF('1. Optionen &amp; Kriterien'!O20&lt;&gt;"",'1. Optionen &amp; Kriterien'!O20,"")</f>
        <v/>
      </c>
      <c r="O11" s="129" t="str">
        <f t="shared" si="3"/>
        <v/>
      </c>
      <c r="P11" s="31"/>
    </row>
    <row r="12" spans="2:16" s="148" customFormat="1" x14ac:dyDescent="0.25">
      <c r="B12" s="130" t="str">
        <f>IF('1. Optionen &amp; Kriterien'!C21&lt;&gt;"",'1. Optionen &amp; Kriterien'!C21,"")</f>
        <v/>
      </c>
      <c r="C12" s="126" t="str">
        <f>IF('2. Paarweiser Vergleich'!N42&lt;&gt;"",'2. Paarweiser Vergleich'!N42,"")</f>
        <v/>
      </c>
      <c r="D12" s="131" t="str">
        <f>IF('2. Paarweiser Vergleich'!M42&lt;&gt;"",'2. Paarweiser Vergleich'!M42,"")</f>
        <v/>
      </c>
      <c r="E12" s="31"/>
      <c r="F12" s="132" t="str">
        <f>IF('1. Optionen &amp; Kriterien'!K21&lt;&gt;"",'1. Optionen &amp; Kriterien'!K21,"")</f>
        <v/>
      </c>
      <c r="G12" s="131" t="str">
        <f t="shared" si="4"/>
        <v/>
      </c>
      <c r="H12" s="132" t="str">
        <f>IF('1. Optionen &amp; Kriterien'!L21&lt;&gt;"",'1. Optionen &amp; Kriterien'!L21,"")</f>
        <v/>
      </c>
      <c r="I12" s="131" t="str">
        <f t="shared" si="0"/>
        <v/>
      </c>
      <c r="J12" s="132" t="str">
        <f>IF('1. Optionen &amp; Kriterien'!M21&lt;&gt;"",'1. Optionen &amp; Kriterien'!M21,"")</f>
        <v/>
      </c>
      <c r="K12" s="131" t="str">
        <f t="shared" si="1"/>
        <v/>
      </c>
      <c r="L12" s="132" t="str">
        <f>IF('1. Optionen &amp; Kriterien'!N21&lt;&gt;"",'1. Optionen &amp; Kriterien'!N21,"")</f>
        <v/>
      </c>
      <c r="M12" s="129" t="str">
        <f t="shared" si="2"/>
        <v/>
      </c>
      <c r="N12" s="132" t="str">
        <f>IF('1. Optionen &amp; Kriterien'!O21&lt;&gt;"",'1. Optionen &amp; Kriterien'!O21,"")</f>
        <v/>
      </c>
      <c r="O12" s="129" t="str">
        <f t="shared" si="3"/>
        <v/>
      </c>
      <c r="P12" s="31"/>
    </row>
    <row r="13" spans="2:16" s="148" customFormat="1" x14ac:dyDescent="0.25">
      <c r="B13" s="130" t="str">
        <f>IF('1. Optionen &amp; Kriterien'!C22&lt;&gt;"",'1. Optionen &amp; Kriterien'!C22,"")</f>
        <v/>
      </c>
      <c r="C13" s="126" t="str">
        <f>IF('2. Paarweiser Vergleich'!N43&lt;&gt;"",'2. Paarweiser Vergleich'!N43,"")</f>
        <v/>
      </c>
      <c r="D13" s="131" t="str">
        <f>IF('2. Paarweiser Vergleich'!M43&lt;&gt;"",'2. Paarweiser Vergleich'!M43,"")</f>
        <v/>
      </c>
      <c r="E13" s="31"/>
      <c r="F13" s="132" t="str">
        <f>IF('1. Optionen &amp; Kriterien'!K22&lt;&gt;"",'1. Optionen &amp; Kriterien'!K22,"")</f>
        <v/>
      </c>
      <c r="G13" s="131" t="str">
        <f t="shared" si="4"/>
        <v/>
      </c>
      <c r="H13" s="132" t="str">
        <f>IF('1. Optionen &amp; Kriterien'!L22&lt;&gt;"",'1. Optionen &amp; Kriterien'!L22,"")</f>
        <v/>
      </c>
      <c r="I13" s="131" t="str">
        <f t="shared" si="0"/>
        <v/>
      </c>
      <c r="J13" s="132" t="str">
        <f>IF('1. Optionen &amp; Kriterien'!M22&lt;&gt;"",'1. Optionen &amp; Kriterien'!M22,"")</f>
        <v/>
      </c>
      <c r="K13" s="131" t="str">
        <f t="shared" si="1"/>
        <v/>
      </c>
      <c r="L13" s="132" t="str">
        <f>IF('1. Optionen &amp; Kriterien'!N22&lt;&gt;"",'1. Optionen &amp; Kriterien'!N22,"")</f>
        <v/>
      </c>
      <c r="M13" s="129" t="str">
        <f t="shared" si="2"/>
        <v/>
      </c>
      <c r="N13" s="132" t="str">
        <f>IF('1. Optionen &amp; Kriterien'!O22&lt;&gt;"",'1. Optionen &amp; Kriterien'!O22,"")</f>
        <v/>
      </c>
      <c r="O13" s="129" t="str">
        <f t="shared" si="3"/>
        <v/>
      </c>
      <c r="P13" s="31"/>
    </row>
    <row r="14" spans="2:16" s="148" customFormat="1" x14ac:dyDescent="0.25">
      <c r="B14" s="130" t="str">
        <f>IF('1. Optionen &amp; Kriterien'!C23&lt;&gt;"",'1. Optionen &amp; Kriterien'!C23,"")</f>
        <v/>
      </c>
      <c r="C14" s="126" t="str">
        <f>IF('2. Paarweiser Vergleich'!N44&lt;&gt;"",'2. Paarweiser Vergleich'!N44,"")</f>
        <v/>
      </c>
      <c r="D14" s="131" t="str">
        <f>IF('2. Paarweiser Vergleich'!M44&lt;&gt;"",'2. Paarweiser Vergleich'!M44,"")</f>
        <v/>
      </c>
      <c r="E14" s="31"/>
      <c r="F14" s="132" t="str">
        <f>IF('1. Optionen &amp; Kriterien'!K23&lt;&gt;"",'1. Optionen &amp; Kriterien'!K23,"")</f>
        <v/>
      </c>
      <c r="G14" s="131" t="str">
        <f t="shared" si="4"/>
        <v/>
      </c>
      <c r="H14" s="132" t="str">
        <f>IF('1. Optionen &amp; Kriterien'!L23&lt;&gt;"",'1. Optionen &amp; Kriterien'!L23,"")</f>
        <v/>
      </c>
      <c r="I14" s="131" t="str">
        <f t="shared" si="0"/>
        <v/>
      </c>
      <c r="J14" s="132" t="str">
        <f>IF('1. Optionen &amp; Kriterien'!M23&lt;&gt;"",'1. Optionen &amp; Kriterien'!M23,"")</f>
        <v/>
      </c>
      <c r="K14" s="131" t="str">
        <f t="shared" si="1"/>
        <v/>
      </c>
      <c r="L14" s="132" t="str">
        <f>IF('1. Optionen &amp; Kriterien'!N23&lt;&gt;"",'1. Optionen &amp; Kriterien'!N23,"")</f>
        <v/>
      </c>
      <c r="M14" s="129" t="str">
        <f t="shared" si="2"/>
        <v/>
      </c>
      <c r="N14" s="132" t="str">
        <f>IF('1. Optionen &amp; Kriterien'!O23&lt;&gt;"",'1. Optionen &amp; Kriterien'!O23,"")</f>
        <v/>
      </c>
      <c r="O14" s="129" t="str">
        <f t="shared" si="3"/>
        <v/>
      </c>
      <c r="P14" s="31"/>
    </row>
    <row r="15" spans="2:16" s="148" customFormat="1" x14ac:dyDescent="0.25">
      <c r="B15" s="130" t="str">
        <f>IF('1. Optionen &amp; Kriterien'!C24&lt;&gt;"",'1. Optionen &amp; Kriterien'!C24,"")</f>
        <v/>
      </c>
      <c r="C15" s="126" t="str">
        <f>IF('2. Paarweiser Vergleich'!N45&lt;&gt;"",'2. Paarweiser Vergleich'!N45,"")</f>
        <v/>
      </c>
      <c r="D15" s="131" t="str">
        <f>IF('2. Paarweiser Vergleich'!M45&lt;&gt;"",'2. Paarweiser Vergleich'!M45,"")</f>
        <v/>
      </c>
      <c r="E15" s="31"/>
      <c r="F15" s="132" t="str">
        <f>IF('1. Optionen &amp; Kriterien'!K24&lt;&gt;"",'1. Optionen &amp; Kriterien'!K24,"")</f>
        <v/>
      </c>
      <c r="G15" s="131" t="str">
        <f t="shared" si="4"/>
        <v/>
      </c>
      <c r="H15" s="132" t="str">
        <f>IF('1. Optionen &amp; Kriterien'!L24&lt;&gt;"",'1. Optionen &amp; Kriterien'!L24,"")</f>
        <v/>
      </c>
      <c r="I15" s="131" t="str">
        <f t="shared" si="0"/>
        <v/>
      </c>
      <c r="J15" s="132" t="str">
        <f>IF('1. Optionen &amp; Kriterien'!M24&lt;&gt;"",'1. Optionen &amp; Kriterien'!M24,"")</f>
        <v/>
      </c>
      <c r="K15" s="131" t="str">
        <f t="shared" si="1"/>
        <v/>
      </c>
      <c r="L15" s="132" t="str">
        <f>IF('1. Optionen &amp; Kriterien'!N24&lt;&gt;"",'1. Optionen &amp; Kriterien'!N24,"")</f>
        <v/>
      </c>
      <c r="M15" s="129" t="str">
        <f t="shared" si="2"/>
        <v/>
      </c>
      <c r="N15" s="132" t="str">
        <f>IF('1. Optionen &amp; Kriterien'!O24&lt;&gt;"",'1. Optionen &amp; Kriterien'!O24,"")</f>
        <v/>
      </c>
      <c r="O15" s="129" t="str">
        <f t="shared" si="3"/>
        <v/>
      </c>
      <c r="P15" s="31"/>
    </row>
    <row r="16" spans="2:16" s="148" customFormat="1" x14ac:dyDescent="0.25">
      <c r="B16" s="133" t="str">
        <f>IF('1. Optionen &amp; Kriterien'!C25&lt;&gt;"",'1. Optionen &amp; Kriterien'!C25,"")</f>
        <v/>
      </c>
      <c r="C16" s="134" t="str">
        <f>IF('2. Paarweiser Vergleich'!N46&lt;&gt;"",'2. Paarweiser Vergleich'!N46,"")</f>
        <v/>
      </c>
      <c r="D16" s="135" t="str">
        <f>IF('2. Paarweiser Vergleich'!M46&lt;&gt;"",'2. Paarweiser Vergleich'!M46,"")</f>
        <v/>
      </c>
      <c r="E16" s="31"/>
      <c r="F16" s="136" t="str">
        <f>IF('1. Optionen &amp; Kriterien'!K25&lt;&gt;"",'1. Optionen &amp; Kriterien'!K25,"")</f>
        <v/>
      </c>
      <c r="G16" s="135" t="str">
        <f t="shared" si="4"/>
        <v/>
      </c>
      <c r="H16" s="136" t="str">
        <f>IF('1. Optionen &amp; Kriterien'!L25&lt;&gt;"",'1. Optionen &amp; Kriterien'!L25,"")</f>
        <v/>
      </c>
      <c r="I16" s="135" t="str">
        <f t="shared" si="0"/>
        <v/>
      </c>
      <c r="J16" s="136" t="str">
        <f>IF('1. Optionen &amp; Kriterien'!M25&lt;&gt;"",'1. Optionen &amp; Kriterien'!M25,"")</f>
        <v/>
      </c>
      <c r="K16" s="135" t="str">
        <f t="shared" si="1"/>
        <v/>
      </c>
      <c r="L16" s="136" t="str">
        <f>IF('1. Optionen &amp; Kriterien'!N25&lt;&gt;"",'1. Optionen &amp; Kriterien'!N25,"")</f>
        <v/>
      </c>
      <c r="M16" s="154" t="str">
        <f t="shared" si="2"/>
        <v/>
      </c>
      <c r="N16" s="136" t="str">
        <f>IF('1. Optionen &amp; Kriterien'!O25&lt;&gt;"",'1. Optionen &amp; Kriterien'!O25,"")</f>
        <v/>
      </c>
      <c r="O16" s="154" t="str">
        <f t="shared" si="3"/>
        <v/>
      </c>
      <c r="P16" s="31"/>
    </row>
    <row r="17" spans="2:16" s="148" customFormat="1" ht="4.9000000000000004" customHeight="1" x14ac:dyDescent="0.25">
      <c r="B17" s="31"/>
      <c r="C17" s="31"/>
      <c r="D17" s="31"/>
      <c r="E17" s="31"/>
      <c r="F17" s="41"/>
      <c r="G17" s="41"/>
      <c r="H17" s="41"/>
      <c r="I17" s="41"/>
      <c r="J17" s="41"/>
      <c r="K17" s="41"/>
      <c r="L17" s="41"/>
      <c r="M17" s="41"/>
      <c r="N17" s="41"/>
      <c r="O17" s="41"/>
      <c r="P17" s="31"/>
    </row>
    <row r="18" spans="2:16" s="148" customFormat="1" x14ac:dyDescent="0.25">
      <c r="B18" s="137" t="s">
        <v>57</v>
      </c>
      <c r="C18" s="138" t="str">
        <f>IF(C7&lt;&gt;"",SUM(C7:C16),"")</f>
        <v/>
      </c>
      <c r="D18" s="138" t="str">
        <f>IF(D7&lt;&gt;"",SUM(D7:D16),"")</f>
        <v/>
      </c>
      <c r="E18" s="31"/>
      <c r="F18" s="41"/>
      <c r="G18" s="138" t="str">
        <f>IF(G7&lt;&gt;"",SUM(G7:G16),"")</f>
        <v/>
      </c>
      <c r="H18" s="41"/>
      <c r="I18" s="138" t="str">
        <f>IF(I7&lt;&gt;"",SUM(I7:I16),"")</f>
        <v/>
      </c>
      <c r="J18" s="41"/>
      <c r="K18" s="138" t="str">
        <f>IF(K7&lt;&gt;"",SUM(K7:K16),"")</f>
        <v/>
      </c>
      <c r="L18" s="41"/>
      <c r="M18" s="138" t="str">
        <f>IF(M7&lt;&gt;"",SUM(M7:M16),"")</f>
        <v/>
      </c>
      <c r="N18" s="41"/>
      <c r="O18" s="138" t="str">
        <f>IF(O7&lt;&gt;"",SUM(O7:O16),"")</f>
        <v/>
      </c>
      <c r="P18" s="31"/>
    </row>
    <row r="19" spans="2:16" s="148" customFormat="1" x14ac:dyDescent="0.25">
      <c r="B19" s="31"/>
      <c r="C19" s="31"/>
      <c r="D19" s="31"/>
      <c r="E19" s="31"/>
      <c r="F19" s="31"/>
      <c r="G19" s="31"/>
      <c r="H19" s="31"/>
      <c r="I19" s="31"/>
      <c r="J19" s="31"/>
      <c r="K19" s="31"/>
      <c r="L19" s="31"/>
      <c r="M19" s="31"/>
      <c r="N19" s="31"/>
      <c r="O19" s="31"/>
      <c r="P19" s="31"/>
    </row>
    <row r="20" spans="2:16" s="148" customFormat="1" x14ac:dyDescent="0.25">
      <c r="B20" s="31"/>
      <c r="C20" s="31"/>
      <c r="D20" s="31"/>
      <c r="E20" s="31"/>
      <c r="H20" s="31"/>
      <c r="I20" s="31"/>
      <c r="J20" s="31"/>
      <c r="K20" s="31"/>
      <c r="L20" s="31"/>
      <c r="M20" s="31"/>
      <c r="N20" s="31"/>
      <c r="O20" s="31"/>
      <c r="P20" s="31"/>
    </row>
    <row r="21" spans="2:16" s="148" customFormat="1" x14ac:dyDescent="0.25">
      <c r="B21" s="47" t="s">
        <v>106</v>
      </c>
      <c r="C21" s="31"/>
      <c r="D21" s="31"/>
      <c r="E21" s="31"/>
      <c r="F21" s="47" t="s">
        <v>6</v>
      </c>
      <c r="G21" s="92"/>
      <c r="H21" s="31"/>
      <c r="I21" s="31"/>
      <c r="J21" s="31"/>
      <c r="K21" s="31"/>
      <c r="L21" s="31"/>
      <c r="M21" s="31"/>
      <c r="N21" s="31"/>
      <c r="O21" s="31"/>
      <c r="P21" s="31"/>
    </row>
    <row r="22" spans="2:16" s="148" customFormat="1" ht="14.45" customHeight="1" x14ac:dyDescent="0.25">
      <c r="B22" s="125" t="s">
        <v>107</v>
      </c>
      <c r="C22" s="139" t="str">
        <f>'2. Paarweiser Vergleich'!G53</f>
        <v/>
      </c>
      <c r="D22" s="31"/>
      <c r="E22" s="31"/>
      <c r="F22" s="215" t="s">
        <v>108</v>
      </c>
      <c r="G22" s="167"/>
      <c r="H22" s="167"/>
      <c r="I22" s="167"/>
      <c r="J22" s="167"/>
      <c r="K22" s="167"/>
      <c r="L22" s="167"/>
      <c r="M22" s="167"/>
      <c r="N22" s="167"/>
      <c r="O22" s="168"/>
    </row>
    <row r="23" spans="2:16" s="148" customFormat="1" x14ac:dyDescent="0.25">
      <c r="B23" s="133" t="s">
        <v>109</v>
      </c>
      <c r="C23" s="140" t="str">
        <f>'2. Paarweiser Vergleich'!G56</f>
        <v/>
      </c>
      <c r="D23" s="31"/>
      <c r="E23" s="31"/>
      <c r="F23" s="170"/>
      <c r="G23" s="198"/>
      <c r="H23" s="198"/>
      <c r="I23" s="198"/>
      <c r="J23" s="198"/>
      <c r="K23" s="198"/>
      <c r="L23" s="198"/>
      <c r="M23" s="198"/>
      <c r="N23" s="198"/>
      <c r="O23" s="171"/>
    </row>
    <row r="24" spans="2:16" s="148" customFormat="1" x14ac:dyDescent="0.25">
      <c r="B24" s="141" t="s">
        <v>110</v>
      </c>
      <c r="C24" s="147" t="str">
        <f>'2. Paarweiser Vergleich'!G59</f>
        <v/>
      </c>
      <c r="D24" s="31"/>
      <c r="E24" s="31"/>
      <c r="F24" s="172"/>
      <c r="G24" s="193"/>
      <c r="H24" s="193"/>
      <c r="I24" s="193"/>
      <c r="J24" s="193"/>
      <c r="K24" s="193"/>
      <c r="L24" s="193"/>
      <c r="M24" s="193"/>
      <c r="N24" s="193"/>
      <c r="O24" s="173"/>
    </row>
    <row r="25" spans="2:16" s="148" customFormat="1" x14ac:dyDescent="0.25">
      <c r="B25" s="31"/>
      <c r="C25" s="31"/>
      <c r="D25" s="31"/>
      <c r="E25" s="31"/>
      <c r="G25" s="31"/>
      <c r="H25" s="31"/>
      <c r="I25" s="31"/>
      <c r="J25" s="31"/>
      <c r="K25" s="31"/>
      <c r="L25" s="31"/>
      <c r="M25" s="31"/>
      <c r="N25" s="31"/>
    </row>
    <row r="26" spans="2:16" s="148" customFormat="1" x14ac:dyDescent="0.25"/>
    <row r="27" spans="2:16" s="148" customFormat="1" x14ac:dyDescent="0.25"/>
    <row r="28" spans="2:16" s="148" customFormat="1" x14ac:dyDescent="0.25"/>
    <row r="29" spans="2:16" s="148" customFormat="1" x14ac:dyDescent="0.25"/>
    <row r="30" spans="2:16" s="148" customFormat="1" x14ac:dyDescent="0.25"/>
    <row r="31" spans="2:16" s="148" customFormat="1" x14ac:dyDescent="0.25"/>
    <row r="32" spans="2:16" s="148" customFormat="1" x14ac:dyDescent="0.25"/>
    <row r="33" s="148" customFormat="1" x14ac:dyDescent="0.25"/>
    <row r="34" s="148" customFormat="1" x14ac:dyDescent="0.25"/>
    <row r="35" s="148" customFormat="1" x14ac:dyDescent="0.25"/>
    <row r="36" s="148" customFormat="1" x14ac:dyDescent="0.25"/>
    <row r="37" s="148" customFormat="1" x14ac:dyDescent="0.25"/>
    <row r="38" s="148" customFormat="1" x14ac:dyDescent="0.25"/>
    <row r="39" s="148" customFormat="1" x14ac:dyDescent="0.25"/>
    <row r="40" s="148" customFormat="1" x14ac:dyDescent="0.25"/>
    <row r="41" s="148" customFormat="1" x14ac:dyDescent="0.25"/>
    <row r="42" s="148" customFormat="1" x14ac:dyDescent="0.25"/>
    <row r="43" s="148" customFormat="1" x14ac:dyDescent="0.25"/>
    <row r="44" s="148" customFormat="1" x14ac:dyDescent="0.25"/>
    <row r="45" s="148" customFormat="1" x14ac:dyDescent="0.25"/>
    <row r="46" s="148" customFormat="1" x14ac:dyDescent="0.25"/>
    <row r="47" s="148" customFormat="1" x14ac:dyDescent="0.25"/>
    <row r="48" s="148" customFormat="1" x14ac:dyDescent="0.25"/>
    <row r="49" s="148" customFormat="1" x14ac:dyDescent="0.25"/>
    <row r="50" s="148" customFormat="1" x14ac:dyDescent="0.25"/>
    <row r="51" s="148" customFormat="1" x14ac:dyDescent="0.25"/>
    <row r="52" s="148" customFormat="1" x14ac:dyDescent="0.25"/>
    <row r="53" s="148" customFormat="1" x14ac:dyDescent="0.25"/>
    <row r="54" s="148" customFormat="1" x14ac:dyDescent="0.25"/>
    <row r="55" s="148" customFormat="1" x14ac:dyDescent="0.25"/>
    <row r="56" s="148" customFormat="1" x14ac:dyDescent="0.25"/>
    <row r="57" s="148" customFormat="1" x14ac:dyDescent="0.25"/>
    <row r="58" s="148" customFormat="1" x14ac:dyDescent="0.25"/>
    <row r="59" s="148" customFormat="1" x14ac:dyDescent="0.25"/>
    <row r="60" s="148" customFormat="1" x14ac:dyDescent="0.25"/>
    <row r="61" s="148" customFormat="1" x14ac:dyDescent="0.25"/>
    <row r="62" s="148" customFormat="1" x14ac:dyDescent="0.25"/>
    <row r="63" s="148" customFormat="1" x14ac:dyDescent="0.25"/>
    <row r="64" s="148" customFormat="1" x14ac:dyDescent="0.25"/>
    <row r="65" s="148" customFormat="1" x14ac:dyDescent="0.25"/>
    <row r="66" s="148" customFormat="1" x14ac:dyDescent="0.25"/>
    <row r="67" s="148" customFormat="1" x14ac:dyDescent="0.25"/>
    <row r="68" s="148" customFormat="1" x14ac:dyDescent="0.25"/>
    <row r="69" s="148" customFormat="1" x14ac:dyDescent="0.25"/>
    <row r="70" s="148" customFormat="1" x14ac:dyDescent="0.25"/>
    <row r="71" s="148" customFormat="1" x14ac:dyDescent="0.25"/>
    <row r="72" s="148" customFormat="1" x14ac:dyDescent="0.25"/>
    <row r="73" s="148" customFormat="1" x14ac:dyDescent="0.25"/>
    <row r="74" s="148" customFormat="1" x14ac:dyDescent="0.25"/>
    <row r="75" s="148" customFormat="1" x14ac:dyDescent="0.25"/>
    <row r="76" s="148" customFormat="1" x14ac:dyDescent="0.25"/>
    <row r="77" s="148" customFormat="1" x14ac:dyDescent="0.25"/>
    <row r="78" s="148" customFormat="1" x14ac:dyDescent="0.25"/>
    <row r="79" s="148" customFormat="1" x14ac:dyDescent="0.25"/>
    <row r="80" s="148" customFormat="1" x14ac:dyDescent="0.25"/>
    <row r="81" s="148" customFormat="1" x14ac:dyDescent="0.25"/>
    <row r="82" s="148" customFormat="1" x14ac:dyDescent="0.25"/>
    <row r="83" s="148" customFormat="1" x14ac:dyDescent="0.25"/>
    <row r="84" s="148" customFormat="1" x14ac:dyDescent="0.25"/>
    <row r="85" s="148" customFormat="1" x14ac:dyDescent="0.25"/>
    <row r="86" s="148" customFormat="1" x14ac:dyDescent="0.25"/>
    <row r="87" s="148" customFormat="1" x14ac:dyDescent="0.25"/>
    <row r="88" s="148" customFormat="1" x14ac:dyDescent="0.25"/>
    <row r="89" s="148" customFormat="1" x14ac:dyDescent="0.25"/>
    <row r="90" s="148" customFormat="1" x14ac:dyDescent="0.25"/>
    <row r="91" s="148" customFormat="1" x14ac:dyDescent="0.25"/>
    <row r="92" s="148" customFormat="1" x14ac:dyDescent="0.25"/>
    <row r="93" s="148" customFormat="1" x14ac:dyDescent="0.25"/>
    <row r="94" s="148" customFormat="1" x14ac:dyDescent="0.25"/>
    <row r="95" s="148" customFormat="1" x14ac:dyDescent="0.25"/>
    <row r="96" s="148" customFormat="1" x14ac:dyDescent="0.25"/>
    <row r="97" s="148" customFormat="1" x14ac:dyDescent="0.25"/>
    <row r="98" s="148" customFormat="1" x14ac:dyDescent="0.25"/>
    <row r="99" s="148" customFormat="1" x14ac:dyDescent="0.25"/>
    <row r="100" s="148" customFormat="1" x14ac:dyDescent="0.25"/>
    <row r="101" s="148" customFormat="1" x14ac:dyDescent="0.25"/>
    <row r="102" s="148" customFormat="1" x14ac:dyDescent="0.25"/>
    <row r="103" s="148" customFormat="1" x14ac:dyDescent="0.25"/>
    <row r="104" s="148" customFormat="1" x14ac:dyDescent="0.25"/>
    <row r="105" s="148" customFormat="1" x14ac:dyDescent="0.25"/>
    <row r="106" s="148" customFormat="1" x14ac:dyDescent="0.25"/>
    <row r="107" s="148" customFormat="1" x14ac:dyDescent="0.25"/>
    <row r="108" s="148" customFormat="1" x14ac:dyDescent="0.25"/>
    <row r="109" s="148" customFormat="1" x14ac:dyDescent="0.25"/>
    <row r="110" s="148" customFormat="1" x14ac:dyDescent="0.25"/>
    <row r="111" s="148" customFormat="1" x14ac:dyDescent="0.25"/>
    <row r="112" s="148" customFormat="1" x14ac:dyDescent="0.25"/>
    <row r="113" s="148" customFormat="1" x14ac:dyDescent="0.25"/>
    <row r="114" s="148" customFormat="1" x14ac:dyDescent="0.25"/>
    <row r="115" s="148" customFormat="1" x14ac:dyDescent="0.25"/>
    <row r="116" s="148" customFormat="1" x14ac:dyDescent="0.25"/>
    <row r="117" s="148" customFormat="1" x14ac:dyDescent="0.25"/>
    <row r="118" s="148" customFormat="1" x14ac:dyDescent="0.25"/>
    <row r="119" s="148" customFormat="1" x14ac:dyDescent="0.25"/>
    <row r="120" s="148" customFormat="1" x14ac:dyDescent="0.25"/>
    <row r="121" s="148" customFormat="1" x14ac:dyDescent="0.25"/>
    <row r="122" s="148" customFormat="1" x14ac:dyDescent="0.25"/>
    <row r="123" s="148" customFormat="1" x14ac:dyDescent="0.25"/>
    <row r="124" s="148" customFormat="1" x14ac:dyDescent="0.25"/>
    <row r="125" s="148" customFormat="1" x14ac:dyDescent="0.25"/>
    <row r="126" s="148" customFormat="1" x14ac:dyDescent="0.25"/>
    <row r="127" s="148" customFormat="1" x14ac:dyDescent="0.25"/>
    <row r="128" s="148" customFormat="1" x14ac:dyDescent="0.25"/>
    <row r="129" s="148" customFormat="1" x14ac:dyDescent="0.25"/>
    <row r="130" s="148" customFormat="1" x14ac:dyDescent="0.25"/>
    <row r="131" s="148" customFormat="1" x14ac:dyDescent="0.25"/>
    <row r="132" s="148" customFormat="1" x14ac:dyDescent="0.25"/>
    <row r="133" s="148" customFormat="1" x14ac:dyDescent="0.25"/>
    <row r="134" s="148" customFormat="1" x14ac:dyDescent="0.25"/>
    <row r="135" s="148" customFormat="1" x14ac:dyDescent="0.25"/>
    <row r="136" s="148" customFormat="1" x14ac:dyDescent="0.25"/>
    <row r="137" s="148" customFormat="1" x14ac:dyDescent="0.25"/>
    <row r="138" s="148" customFormat="1" x14ac:dyDescent="0.25"/>
    <row r="139" s="148" customFormat="1" x14ac:dyDescent="0.25"/>
    <row r="140" s="148" customFormat="1" x14ac:dyDescent="0.25"/>
    <row r="141" s="148" customFormat="1" x14ac:dyDescent="0.25"/>
    <row r="142" s="148" customFormat="1" x14ac:dyDescent="0.25"/>
    <row r="143" s="148" customFormat="1" x14ac:dyDescent="0.25"/>
    <row r="144" s="148" customFormat="1" x14ac:dyDescent="0.25"/>
    <row r="145" s="148" customFormat="1" x14ac:dyDescent="0.25"/>
    <row r="146" s="148" customFormat="1" x14ac:dyDescent="0.25"/>
    <row r="147" s="148" customFormat="1" x14ac:dyDescent="0.25"/>
    <row r="148" s="148" customFormat="1" x14ac:dyDescent="0.25"/>
    <row r="149" s="148" customFormat="1" x14ac:dyDescent="0.25"/>
    <row r="150" s="148" customFormat="1" x14ac:dyDescent="0.25"/>
    <row r="151" s="148" customFormat="1" x14ac:dyDescent="0.25"/>
    <row r="152" s="148" customFormat="1" x14ac:dyDescent="0.25"/>
    <row r="153" s="148" customFormat="1" x14ac:dyDescent="0.25"/>
    <row r="154" s="148" customFormat="1" x14ac:dyDescent="0.25"/>
    <row r="155" s="148" customFormat="1" x14ac:dyDescent="0.25"/>
    <row r="156" s="148" customFormat="1" x14ac:dyDescent="0.25"/>
    <row r="157" s="148" customFormat="1" x14ac:dyDescent="0.25"/>
    <row r="158" s="148" customFormat="1" x14ac:dyDescent="0.25"/>
    <row r="159" s="148" customFormat="1" x14ac:dyDescent="0.25"/>
    <row r="160" s="148" customFormat="1" x14ac:dyDescent="0.25"/>
    <row r="161" s="148" customFormat="1" x14ac:dyDescent="0.25"/>
    <row r="162" s="148" customFormat="1" x14ac:dyDescent="0.25"/>
    <row r="163" s="148" customFormat="1" x14ac:dyDescent="0.25"/>
    <row r="164" s="148" customFormat="1" x14ac:dyDescent="0.25"/>
    <row r="165" s="148" customFormat="1" x14ac:dyDescent="0.25"/>
    <row r="166" s="148" customFormat="1" x14ac:dyDescent="0.25"/>
    <row r="167" s="148" customFormat="1" x14ac:dyDescent="0.25"/>
    <row r="168" s="148" customFormat="1" x14ac:dyDescent="0.25"/>
    <row r="169" s="148" customFormat="1" x14ac:dyDescent="0.25"/>
    <row r="170" s="148" customFormat="1" x14ac:dyDescent="0.25"/>
    <row r="171" s="148" customFormat="1" x14ac:dyDescent="0.25"/>
    <row r="172" s="148" customFormat="1" x14ac:dyDescent="0.25"/>
    <row r="173" s="148" customFormat="1" x14ac:dyDescent="0.25"/>
    <row r="174" s="148" customFormat="1" x14ac:dyDescent="0.25"/>
    <row r="175" s="148" customFormat="1" x14ac:dyDescent="0.25"/>
    <row r="176" s="148" customFormat="1" x14ac:dyDescent="0.25"/>
    <row r="177" s="148" customFormat="1" x14ac:dyDescent="0.25"/>
    <row r="178" s="148" customFormat="1" x14ac:dyDescent="0.25"/>
    <row r="179" s="148" customFormat="1" x14ac:dyDescent="0.25"/>
    <row r="180" s="148" customFormat="1" x14ac:dyDescent="0.25"/>
    <row r="181" s="148" customFormat="1" x14ac:dyDescent="0.25"/>
    <row r="182" s="148" customFormat="1" x14ac:dyDescent="0.25"/>
    <row r="183" s="148" customFormat="1" x14ac:dyDescent="0.25"/>
    <row r="184" s="148" customFormat="1" x14ac:dyDescent="0.25"/>
    <row r="185" s="148" customFormat="1" x14ac:dyDescent="0.25"/>
    <row r="186" s="148" customFormat="1" x14ac:dyDescent="0.25"/>
    <row r="187" s="148" customFormat="1" x14ac:dyDescent="0.25"/>
    <row r="188" s="148" customFormat="1" x14ac:dyDescent="0.25"/>
    <row r="189" s="148" customFormat="1" x14ac:dyDescent="0.25"/>
    <row r="190" s="148" customFormat="1" x14ac:dyDescent="0.25"/>
    <row r="191" s="148" customFormat="1" x14ac:dyDescent="0.25"/>
    <row r="192" s="148" customFormat="1" x14ac:dyDescent="0.25"/>
    <row r="193" s="148" customFormat="1" x14ac:dyDescent="0.25"/>
    <row r="194" s="148" customFormat="1" x14ac:dyDescent="0.25"/>
    <row r="195" s="148" customFormat="1" x14ac:dyDescent="0.25"/>
    <row r="196" s="148" customFormat="1" x14ac:dyDescent="0.25"/>
    <row r="197" s="148" customFormat="1" x14ac:dyDescent="0.25"/>
    <row r="198" s="148" customFormat="1" x14ac:dyDescent="0.25"/>
    <row r="199" s="148" customFormat="1" x14ac:dyDescent="0.25"/>
    <row r="200" s="148" customFormat="1" x14ac:dyDescent="0.25"/>
    <row r="201" s="148" customFormat="1" x14ac:dyDescent="0.25"/>
    <row r="202" s="148" customFormat="1" x14ac:dyDescent="0.25"/>
    <row r="203" s="148" customFormat="1" x14ac:dyDescent="0.25"/>
    <row r="204" s="148" customFormat="1" x14ac:dyDescent="0.25"/>
    <row r="205" s="148" customFormat="1" x14ac:dyDescent="0.25"/>
    <row r="206" s="148" customFormat="1" x14ac:dyDescent="0.25"/>
    <row r="207" s="148" customFormat="1" x14ac:dyDescent="0.25"/>
    <row r="208" s="148" customFormat="1" x14ac:dyDescent="0.25"/>
    <row r="209" s="148" customFormat="1" x14ac:dyDescent="0.25"/>
    <row r="210" s="148" customFormat="1" x14ac:dyDescent="0.25"/>
    <row r="211" s="148" customFormat="1" x14ac:dyDescent="0.25"/>
    <row r="212" s="148" customFormat="1" x14ac:dyDescent="0.25"/>
    <row r="213" s="148" customFormat="1" x14ac:dyDescent="0.25"/>
    <row r="214" s="148" customFormat="1" x14ac:dyDescent="0.25"/>
    <row r="215" s="148" customFormat="1" x14ac:dyDescent="0.25"/>
    <row r="216" s="148" customFormat="1" x14ac:dyDescent="0.25"/>
    <row r="217" s="148" customFormat="1" x14ac:dyDescent="0.25"/>
    <row r="218" s="148" customFormat="1" x14ac:dyDescent="0.25"/>
    <row r="219" s="148" customFormat="1" x14ac:dyDescent="0.25"/>
    <row r="220" s="148" customFormat="1" x14ac:dyDescent="0.25"/>
    <row r="221" s="148" customFormat="1" x14ac:dyDescent="0.25"/>
    <row r="222" s="148" customFormat="1" x14ac:dyDescent="0.25"/>
    <row r="223" s="148" customFormat="1" x14ac:dyDescent="0.25"/>
    <row r="224" s="148" customFormat="1" x14ac:dyDescent="0.25"/>
    <row r="225" s="148" customFormat="1" x14ac:dyDescent="0.25"/>
    <row r="226" s="148" customFormat="1" x14ac:dyDescent="0.25"/>
    <row r="227" s="148" customFormat="1" x14ac:dyDescent="0.25"/>
    <row r="228" s="148" customFormat="1" x14ac:dyDescent="0.25"/>
    <row r="229" s="148" customFormat="1" x14ac:dyDescent="0.25"/>
    <row r="230" s="148" customFormat="1" x14ac:dyDescent="0.25"/>
    <row r="231" s="148" customFormat="1" x14ac:dyDescent="0.25"/>
    <row r="232" s="148" customFormat="1" x14ac:dyDescent="0.25"/>
    <row r="233" s="148" customFormat="1" x14ac:dyDescent="0.25"/>
    <row r="234" s="148" customFormat="1" x14ac:dyDescent="0.25"/>
    <row r="235" s="148" customFormat="1" x14ac:dyDescent="0.25"/>
    <row r="236" s="148" customFormat="1" x14ac:dyDescent="0.25"/>
    <row r="237" s="148" customFormat="1" x14ac:dyDescent="0.25"/>
    <row r="238" s="148" customFormat="1" x14ac:dyDescent="0.25"/>
    <row r="239" s="148" customFormat="1" x14ac:dyDescent="0.25"/>
    <row r="240" s="148" customFormat="1" x14ac:dyDescent="0.25"/>
    <row r="241" s="148" customFormat="1" x14ac:dyDescent="0.25"/>
    <row r="242" s="148" customFormat="1" x14ac:dyDescent="0.25"/>
    <row r="243" s="148" customFormat="1" x14ac:dyDescent="0.25"/>
    <row r="244" s="148" customFormat="1" x14ac:dyDescent="0.25"/>
    <row r="245" s="148" customFormat="1" x14ac:dyDescent="0.25"/>
    <row r="246" s="148" customFormat="1" x14ac:dyDescent="0.25"/>
    <row r="247" s="148" customFormat="1" x14ac:dyDescent="0.25"/>
    <row r="248" s="148" customFormat="1" x14ac:dyDescent="0.25"/>
    <row r="249" s="148" customFormat="1" x14ac:dyDescent="0.25"/>
    <row r="250" s="148" customFormat="1" x14ac:dyDescent="0.25"/>
    <row r="251" s="148" customFormat="1" x14ac:dyDescent="0.25"/>
    <row r="252" s="148" customFormat="1" x14ac:dyDescent="0.25"/>
    <row r="253" s="148" customFormat="1" x14ac:dyDescent="0.25"/>
    <row r="254" s="148" customFormat="1" x14ac:dyDescent="0.25"/>
    <row r="255" s="148" customFormat="1" x14ac:dyDescent="0.25"/>
    <row r="256" s="148" customFormat="1" x14ac:dyDescent="0.25"/>
    <row r="257" s="148" customFormat="1" x14ac:dyDescent="0.25"/>
    <row r="258" s="148" customFormat="1" x14ac:dyDescent="0.25"/>
    <row r="259" s="148" customFormat="1" x14ac:dyDescent="0.25"/>
    <row r="260" s="148" customFormat="1" x14ac:dyDescent="0.25"/>
    <row r="261" s="148" customFormat="1" x14ac:dyDescent="0.25"/>
    <row r="262" s="148" customFormat="1" x14ac:dyDescent="0.25"/>
    <row r="263" s="148" customFormat="1" x14ac:dyDescent="0.25"/>
    <row r="264" s="148" customFormat="1" x14ac:dyDescent="0.25"/>
    <row r="265" s="148" customFormat="1" x14ac:dyDescent="0.25"/>
    <row r="266" s="148" customFormat="1" x14ac:dyDescent="0.25"/>
    <row r="267" s="148" customFormat="1" x14ac:dyDescent="0.25"/>
    <row r="268" s="148" customFormat="1" x14ac:dyDescent="0.25"/>
    <row r="269" s="148" customFormat="1" x14ac:dyDescent="0.25"/>
    <row r="270" s="148" customFormat="1" x14ac:dyDescent="0.25"/>
    <row r="271" s="148" customFormat="1" x14ac:dyDescent="0.25"/>
    <row r="272" s="148" customFormat="1" x14ac:dyDescent="0.25"/>
    <row r="273" s="148" customFormat="1" x14ac:dyDescent="0.25"/>
    <row r="274" s="148" customFormat="1" x14ac:dyDescent="0.25"/>
    <row r="275" s="148" customFormat="1" x14ac:dyDescent="0.25"/>
    <row r="276" s="148" customFormat="1" x14ac:dyDescent="0.25"/>
    <row r="277" s="148" customFormat="1" x14ac:dyDescent="0.25"/>
    <row r="278" s="148" customFormat="1" x14ac:dyDescent="0.25"/>
    <row r="279" s="148" customFormat="1" x14ac:dyDescent="0.25"/>
    <row r="280" s="148" customFormat="1" x14ac:dyDescent="0.25"/>
    <row r="281" s="148" customFormat="1" x14ac:dyDescent="0.25"/>
    <row r="282" s="148" customFormat="1" x14ac:dyDescent="0.25"/>
    <row r="283" s="148" customFormat="1" x14ac:dyDescent="0.25"/>
    <row r="284" s="148" customFormat="1" x14ac:dyDescent="0.25"/>
    <row r="285" s="148" customFormat="1" x14ac:dyDescent="0.25"/>
    <row r="286" s="148" customFormat="1" x14ac:dyDescent="0.25"/>
    <row r="287" s="148" customFormat="1" x14ac:dyDescent="0.25"/>
    <row r="288" s="148" customFormat="1" x14ac:dyDescent="0.25"/>
    <row r="289" s="148" customFormat="1" x14ac:dyDescent="0.25"/>
    <row r="290" s="148" customFormat="1" x14ac:dyDescent="0.25"/>
    <row r="291" s="148" customFormat="1" x14ac:dyDescent="0.25"/>
    <row r="292" s="148" customFormat="1" x14ac:dyDescent="0.25"/>
    <row r="293" s="148" customFormat="1" x14ac:dyDescent="0.25"/>
    <row r="294" s="148" customFormat="1" x14ac:dyDescent="0.25"/>
    <row r="295" s="148" customFormat="1" x14ac:dyDescent="0.25"/>
    <row r="296" s="148" customFormat="1" x14ac:dyDescent="0.25"/>
    <row r="297" s="148" customFormat="1" x14ac:dyDescent="0.25"/>
    <row r="298" s="148" customFormat="1" x14ac:dyDescent="0.25"/>
    <row r="299" s="148" customFormat="1" x14ac:dyDescent="0.25"/>
    <row r="300" s="148" customFormat="1" x14ac:dyDescent="0.25"/>
    <row r="301" s="148" customFormat="1" x14ac:dyDescent="0.25"/>
    <row r="302" s="148" customFormat="1" x14ac:dyDescent="0.25"/>
    <row r="303" s="148" customFormat="1" x14ac:dyDescent="0.25"/>
    <row r="304" s="148" customFormat="1" x14ac:dyDescent="0.25"/>
    <row r="305" s="148" customFormat="1" x14ac:dyDescent="0.25"/>
    <row r="306" s="148" customFormat="1" x14ac:dyDescent="0.25"/>
    <row r="307" s="148" customFormat="1" x14ac:dyDescent="0.25"/>
    <row r="308" s="148" customFormat="1" x14ac:dyDescent="0.25"/>
    <row r="309" s="148" customFormat="1" x14ac:dyDescent="0.25"/>
    <row r="310" s="148" customFormat="1" x14ac:dyDescent="0.25"/>
    <row r="311" s="148" customFormat="1" x14ac:dyDescent="0.25"/>
    <row r="312" s="148" customFormat="1" x14ac:dyDescent="0.25"/>
    <row r="313" s="148" customFormat="1" x14ac:dyDescent="0.25"/>
    <row r="314" s="148" customFormat="1" x14ac:dyDescent="0.25"/>
    <row r="315" s="148" customFormat="1" x14ac:dyDescent="0.25"/>
    <row r="316" s="148" customFormat="1" x14ac:dyDescent="0.25"/>
    <row r="317" s="148" customFormat="1" x14ac:dyDescent="0.25"/>
    <row r="318" s="148" customFormat="1" x14ac:dyDescent="0.25"/>
    <row r="319" s="148" customFormat="1" x14ac:dyDescent="0.25"/>
    <row r="320" s="148" customFormat="1" x14ac:dyDescent="0.25"/>
    <row r="321" s="148" customFormat="1" x14ac:dyDescent="0.25"/>
    <row r="322" s="148" customFormat="1" x14ac:dyDescent="0.25"/>
    <row r="323" s="148" customFormat="1" x14ac:dyDescent="0.25"/>
    <row r="324" s="148" customFormat="1" x14ac:dyDescent="0.25"/>
    <row r="325" s="148" customFormat="1" x14ac:dyDescent="0.25"/>
    <row r="326" s="148" customFormat="1" x14ac:dyDescent="0.25"/>
    <row r="327" s="148" customFormat="1" x14ac:dyDescent="0.25"/>
    <row r="328" s="148" customFormat="1" x14ac:dyDescent="0.25"/>
    <row r="329" s="148" customFormat="1" x14ac:dyDescent="0.25"/>
    <row r="330" s="148" customFormat="1" x14ac:dyDescent="0.25"/>
    <row r="331" s="148" customFormat="1" x14ac:dyDescent="0.25"/>
    <row r="332" s="148" customFormat="1" x14ac:dyDescent="0.25"/>
    <row r="333" s="148" customFormat="1" x14ac:dyDescent="0.25"/>
    <row r="334" s="148" customFormat="1" x14ac:dyDescent="0.25"/>
    <row r="335" s="148" customFormat="1" x14ac:dyDescent="0.25"/>
    <row r="336" s="148" customFormat="1" x14ac:dyDescent="0.25"/>
    <row r="337" s="148" customFormat="1" x14ac:dyDescent="0.25"/>
    <row r="338" s="148" customFormat="1" x14ac:dyDescent="0.25"/>
    <row r="339" s="148" customFormat="1" x14ac:dyDescent="0.25"/>
    <row r="340" s="148" customFormat="1" x14ac:dyDescent="0.25"/>
    <row r="341" s="148" customFormat="1" x14ac:dyDescent="0.25"/>
    <row r="342" s="148" customFormat="1" x14ac:dyDescent="0.25"/>
    <row r="343" s="148" customFormat="1" x14ac:dyDescent="0.25"/>
    <row r="344" s="148" customFormat="1" x14ac:dyDescent="0.25"/>
    <row r="345" s="148" customFormat="1" x14ac:dyDescent="0.25"/>
    <row r="346" s="148" customFormat="1" x14ac:dyDescent="0.25"/>
    <row r="347" s="148" customFormat="1" x14ac:dyDescent="0.25"/>
    <row r="348" s="148" customFormat="1" x14ac:dyDescent="0.25"/>
    <row r="349" s="148" customFormat="1" x14ac:dyDescent="0.25"/>
    <row r="350" s="148" customFormat="1" x14ac:dyDescent="0.25"/>
    <row r="351" s="148" customFormat="1" x14ac:dyDescent="0.25"/>
    <row r="352" s="148" customFormat="1" x14ac:dyDescent="0.25"/>
    <row r="353" s="148" customFormat="1" x14ac:dyDescent="0.25"/>
    <row r="354" s="148" customFormat="1" x14ac:dyDescent="0.25"/>
    <row r="355" s="148" customFormat="1" x14ac:dyDescent="0.25"/>
    <row r="356" s="148" customFormat="1" x14ac:dyDescent="0.25"/>
    <row r="357" s="148" customFormat="1" x14ac:dyDescent="0.25"/>
    <row r="358" s="148" customFormat="1" x14ac:dyDescent="0.25"/>
    <row r="359" s="148" customFormat="1" x14ac:dyDescent="0.25"/>
    <row r="360" s="148" customFormat="1" x14ac:dyDescent="0.25"/>
    <row r="361" s="148" customFormat="1" x14ac:dyDescent="0.25"/>
    <row r="362" s="148" customFormat="1" x14ac:dyDescent="0.25"/>
    <row r="363" s="148" customFormat="1" x14ac:dyDescent="0.25"/>
    <row r="364" s="148" customFormat="1" x14ac:dyDescent="0.25"/>
    <row r="365" s="148" customFormat="1" x14ac:dyDescent="0.25"/>
    <row r="366" s="148" customFormat="1" x14ac:dyDescent="0.25"/>
    <row r="367" s="148" customFormat="1" x14ac:dyDescent="0.25"/>
    <row r="368" s="148" customFormat="1" x14ac:dyDescent="0.25"/>
    <row r="369" s="148" customFormat="1" x14ac:dyDescent="0.25"/>
    <row r="370" s="148" customFormat="1" x14ac:dyDescent="0.25"/>
    <row r="371" s="148" customFormat="1" x14ac:dyDescent="0.25"/>
    <row r="372" s="148" customFormat="1" x14ac:dyDescent="0.25"/>
    <row r="373" s="148" customFormat="1" x14ac:dyDescent="0.25"/>
    <row r="374" s="148" customFormat="1" x14ac:dyDescent="0.25"/>
    <row r="375" s="148" customFormat="1" x14ac:dyDescent="0.25"/>
    <row r="376" s="148" customFormat="1" x14ac:dyDescent="0.25"/>
    <row r="377" s="148" customFormat="1" x14ac:dyDescent="0.25"/>
    <row r="378" s="148" customFormat="1" x14ac:dyDescent="0.25"/>
    <row r="379" s="148" customFormat="1" x14ac:dyDescent="0.25"/>
    <row r="380" s="148" customFormat="1" x14ac:dyDescent="0.25"/>
    <row r="381" s="148" customFormat="1" x14ac:dyDescent="0.25"/>
    <row r="382" s="148" customFormat="1" x14ac:dyDescent="0.25"/>
    <row r="383" s="148" customFormat="1" x14ac:dyDescent="0.25"/>
    <row r="384" s="148" customFormat="1" x14ac:dyDescent="0.25"/>
    <row r="385" s="148" customFormat="1" x14ac:dyDescent="0.25"/>
    <row r="386" s="148" customFormat="1" x14ac:dyDescent="0.25"/>
    <row r="387" s="148" customFormat="1" x14ac:dyDescent="0.25"/>
    <row r="388" s="148" customFormat="1" x14ac:dyDescent="0.25"/>
    <row r="389" s="148" customFormat="1" x14ac:dyDescent="0.25"/>
    <row r="390" s="148" customFormat="1" x14ac:dyDescent="0.25"/>
    <row r="391" s="148" customFormat="1" x14ac:dyDescent="0.25"/>
    <row r="392" s="148" customFormat="1" x14ac:dyDescent="0.25"/>
    <row r="393" s="148" customFormat="1" x14ac:dyDescent="0.25"/>
    <row r="394" s="148" customFormat="1" x14ac:dyDescent="0.25"/>
    <row r="395" s="148" customFormat="1" x14ac:dyDescent="0.25"/>
    <row r="396" s="148" customFormat="1" x14ac:dyDescent="0.25"/>
    <row r="397" s="148" customFormat="1" x14ac:dyDescent="0.25"/>
    <row r="398" s="148" customFormat="1" x14ac:dyDescent="0.25"/>
    <row r="399" s="148" customFormat="1" x14ac:dyDescent="0.25"/>
    <row r="400" s="148" customFormat="1" x14ac:dyDescent="0.25"/>
    <row r="401" s="148" customFormat="1" x14ac:dyDescent="0.25"/>
    <row r="402" s="148" customFormat="1" x14ac:dyDescent="0.25"/>
    <row r="403" s="29" customFormat="1" x14ac:dyDescent="0.25"/>
    <row r="404" s="29" customFormat="1" x14ac:dyDescent="0.25"/>
    <row r="405" s="29" customFormat="1" x14ac:dyDescent="0.25"/>
    <row r="406" s="29" customFormat="1" x14ac:dyDescent="0.25"/>
    <row r="407" s="29" customFormat="1" x14ac:dyDescent="0.25"/>
    <row r="408" s="29" customFormat="1" x14ac:dyDescent="0.25"/>
    <row r="409" s="29" customFormat="1" x14ac:dyDescent="0.25"/>
    <row r="410" s="29" customFormat="1" x14ac:dyDescent="0.25"/>
  </sheetData>
  <sheetProtection algorithmName="SHA-512" hashValue="dRZ+A2D1Qae/riYUGZ43On6BLPyxH8ZLyQ6GwfW2AjRW5P4VNVhExZpAWZ4NZZPSkEiaxoTgCG8zlDiCzNJb8Q==" saltValue="SUEiGatxmtQi1Pz55IJEFw==" spinCount="100000" sheet="1" objects="1" scenarios="1" selectLockedCells="1"/>
  <mergeCells count="9">
    <mergeCell ref="B5:B6"/>
    <mergeCell ref="C5:C6"/>
    <mergeCell ref="D5:D6"/>
    <mergeCell ref="F5:G5"/>
    <mergeCell ref="F22:O24"/>
    <mergeCell ref="H5:I5"/>
    <mergeCell ref="J5:K5"/>
    <mergeCell ref="L5:M5"/>
    <mergeCell ref="N5:O5"/>
  </mergeCells>
  <conditionalFormatting sqref="F7:F16">
    <cfRule type="expression" dxfId="15" priority="25">
      <formula>$F7&lt;&gt;""</formula>
    </cfRule>
  </conditionalFormatting>
  <conditionalFormatting sqref="G7:G16">
    <cfRule type="expression" dxfId="14" priority="24">
      <formula>G7&lt;&gt;""</formula>
    </cfRule>
  </conditionalFormatting>
  <conditionalFormatting sqref="H7:O16">
    <cfRule type="expression" dxfId="13" priority="23">
      <formula>H7&lt;&gt;""</formula>
    </cfRule>
  </conditionalFormatting>
  <conditionalFormatting sqref="G18">
    <cfRule type="expression" dxfId="12" priority="17">
      <formula>$G$18=MAX($G$18,$I$18,$K$18,$M$18,$O$18)</formula>
    </cfRule>
  </conditionalFormatting>
  <conditionalFormatting sqref="I18">
    <cfRule type="expression" dxfId="11" priority="16">
      <formula>$I$18=MAX($G$18,$I$18,$K$18,$M$18,$O$18)</formula>
    </cfRule>
  </conditionalFormatting>
  <conditionalFormatting sqref="K18">
    <cfRule type="expression" dxfId="10" priority="15">
      <formula>$K$18=MAX($G$18,$I$18,$K$18,$M$18,$O$18)</formula>
    </cfRule>
  </conditionalFormatting>
  <conditionalFormatting sqref="M18">
    <cfRule type="expression" dxfId="9" priority="14">
      <formula>$M$18=MAX($G$18,$I$18,$K$18,$M$18,$O$18)</formula>
    </cfRule>
  </conditionalFormatting>
  <conditionalFormatting sqref="O18">
    <cfRule type="expression" dxfId="8" priority="13">
      <formula>$O$18=MAX($G$18,$I$18,$K$18,$M$18,$O$18)</formula>
    </cfRule>
  </conditionalFormatting>
  <conditionalFormatting sqref="F5:G5">
    <cfRule type="expression" dxfId="7" priority="11">
      <formula>$G$18=MAX($G$18,$I$18,$K$18,$M$18,$O$18)</formula>
    </cfRule>
  </conditionalFormatting>
  <conditionalFormatting sqref="H5:I5">
    <cfRule type="expression" dxfId="6" priority="10">
      <formula>$I$18=MAX($G$18,$I$18,$K$18,$M$18,$O$18)</formula>
    </cfRule>
  </conditionalFormatting>
  <conditionalFormatting sqref="J5:K5">
    <cfRule type="expression" priority="9">
      <formula>$K$18=MAX($G$18,$I$18,$K$18,$M$18,$O$18)</formula>
    </cfRule>
    <cfRule type="expression" dxfId="5" priority="2">
      <formula>$K$18=MAX($G$18,$I$18,$K$18,$M$18,$O$18)</formula>
    </cfRule>
  </conditionalFormatting>
  <conditionalFormatting sqref="L5:M5">
    <cfRule type="expression" dxfId="4" priority="8">
      <formula>$M$18=MAX($G$18,$I$18,$K$18,$M$18,$O$18)</formula>
    </cfRule>
  </conditionalFormatting>
  <conditionalFormatting sqref="N5:O5">
    <cfRule type="expression" dxfId="3" priority="7">
      <formula>$O$18=MAX($G$18,$I$18,$K$18,$M$18,$O$18)</formula>
    </cfRule>
  </conditionalFormatting>
  <conditionalFormatting sqref="C24">
    <cfRule type="expression" dxfId="2" priority="6">
      <formula>$C$24&lt;=0.1</formula>
    </cfRule>
    <cfRule type="expression" dxfId="1" priority="5">
      <formula>$C$24&gt;0.1</formula>
    </cfRule>
    <cfRule type="expression" dxfId="0" priority="1">
      <formula>$C$24=""</formula>
    </cfRule>
  </conditionalFormatting>
  <pageMargins left="0.7" right="0.7" top="0.78740157499999996" bottom="0.78740157499999996" header="0.3" footer="0.3"/>
  <pageSetup paperSize="9" orientation="portrait" r:id="rId1"/>
  <ignoredErrors>
    <ignoredError sqref="G6:O6 G8:O9 G7:L7 N7:O7 G11:O16 G10:N10 O10"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Anleitung</vt:lpstr>
      <vt:lpstr>1. Optionen &amp; Kriterien</vt:lpstr>
      <vt:lpstr>2. Paarweiser Vergleich</vt:lpstr>
      <vt:lpstr>3. Auswertung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Gantenbein Stefan [UK fenaco]</dc:creator>
  <cp:lastModifiedBy>Gantenbein Stefan [UK fenaco]</cp:lastModifiedBy>
  <dcterms:created xsi:type="dcterms:W3CDTF">2024-11-01T08:51:51Z</dcterms:created>
  <dcterms:modified xsi:type="dcterms:W3CDTF">2024-11-25T15:32:33Z</dcterms:modified>
</cp:coreProperties>
</file>